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PENDIENTE\3ER TRIM INF FINANCIERA COM\TR-MPAL-3ER-TRIM-2021\3ER-TRIM-2021-EXCEL\"/>
    </mc:Choice>
  </mc:AlternateContent>
  <xr:revisionPtr revIDLastSave="0" documentId="13_ncr:1_{017A59D9-EA3C-49A9-9C2A-9330408FEBC7}" xr6:coauthVersionLast="45" xr6:coauthVersionMax="45" xr10:uidLastSave="{00000000-0000-0000-0000-000000000000}"/>
  <bookViews>
    <workbookView xWindow="-108" yWindow="-108" windowWidth="23256" windowHeight="13176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Memoria (I)" sheetId="23" r:id="rId9"/>
  </sheets>
  <definedNames>
    <definedName name="_xlnm.Print_Titles" localSheetId="2">ACT!$1:$4</definedName>
    <definedName name="_xlnm.Print_Titles" localSheetId="1">ESF!$1:$4</definedName>
  </definedNames>
  <calcPr calcId="191029"/>
</workbook>
</file>

<file path=xl/calcChain.xml><?xml version="1.0" encoding="utf-8"?>
<calcChain xmlns="http://schemas.openxmlformats.org/spreadsheetml/2006/main">
  <c r="C37" i="62" l="1"/>
  <c r="C28" i="62"/>
  <c r="C20" i="62"/>
  <c r="D15" i="62"/>
  <c r="C15" i="62"/>
  <c r="C16" i="61"/>
  <c r="C227" i="60"/>
  <c r="C226" i="60" s="1"/>
  <c r="C216" i="60"/>
  <c r="C214" i="60"/>
  <c r="C212" i="60"/>
  <c r="C206" i="60"/>
  <c r="C203" i="60"/>
  <c r="C193" i="60" s="1"/>
  <c r="C194" i="60"/>
  <c r="C190" i="60"/>
  <c r="C188" i="60"/>
  <c r="C185" i="60"/>
  <c r="C182" i="60"/>
  <c r="C179" i="60"/>
  <c r="C178" i="60" s="1"/>
  <c r="C175" i="60"/>
  <c r="C172" i="60"/>
  <c r="C169" i="60"/>
  <c r="C165" i="60"/>
  <c r="C159" i="60"/>
  <c r="C157" i="60"/>
  <c r="C154" i="60"/>
  <c r="C150" i="60"/>
  <c r="C145" i="60"/>
  <c r="C142" i="60"/>
  <c r="C139" i="60"/>
  <c r="C136" i="60"/>
  <c r="C125" i="60"/>
  <c r="C115" i="60"/>
  <c r="C108" i="60"/>
  <c r="C107" i="60"/>
  <c r="C59" i="60"/>
  <c r="C46" i="60"/>
  <c r="C37" i="60"/>
  <c r="C34" i="60"/>
  <c r="C28" i="60"/>
  <c r="C25" i="60"/>
  <c r="C19" i="60"/>
  <c r="C9" i="60"/>
  <c r="C8" i="60" s="1"/>
  <c r="C139" i="59"/>
  <c r="D116" i="59"/>
  <c r="D115" i="59"/>
  <c r="D114" i="59"/>
  <c r="C113" i="59"/>
  <c r="D112" i="59"/>
  <c r="D111" i="59"/>
  <c r="D110" i="59"/>
  <c r="D109" i="59"/>
  <c r="D108" i="59"/>
  <c r="D107" i="59"/>
  <c r="D106" i="59"/>
  <c r="D105" i="59"/>
  <c r="D104" i="59"/>
  <c r="C103" i="59"/>
  <c r="E62" i="59"/>
  <c r="C62" i="59"/>
  <c r="C54" i="59"/>
  <c r="D113" i="59" l="1"/>
  <c r="C135" i="60"/>
  <c r="C106" i="60" s="1"/>
  <c r="C168" i="60"/>
  <c r="D103" i="59"/>
  <c r="C80" i="62"/>
  <c r="C79" i="62"/>
  <c r="C70" i="62"/>
  <c r="C68" i="62"/>
  <c r="C66" i="62"/>
  <c r="C60" i="62"/>
  <c r="C57" i="62"/>
  <c r="C48" i="62"/>
  <c r="E74" i="59"/>
  <c r="C47" i="62" l="1"/>
  <c r="D79" i="62"/>
  <c r="D70" i="62"/>
  <c r="D68" i="62"/>
  <c r="D66" i="62"/>
  <c r="D60" i="62"/>
  <c r="D57" i="62"/>
  <c r="D48" i="62"/>
  <c r="D47" i="62" s="1"/>
  <c r="E80" i="59"/>
  <c r="D80" i="59"/>
  <c r="C80" i="59"/>
  <c r="D74" i="59"/>
  <c r="C74" i="59"/>
  <c r="D62" i="59"/>
  <c r="E54" i="59"/>
  <c r="D54" i="59"/>
  <c r="C65" i="60" l="1"/>
  <c r="C58" i="60" s="1"/>
  <c r="A3" i="65"/>
  <c r="G113" i="59" l="1"/>
  <c r="F113" i="59"/>
  <c r="E113" i="59"/>
  <c r="G103" i="59"/>
  <c r="F103" i="59"/>
  <c r="E103" i="59"/>
  <c r="C41" i="59"/>
  <c r="A3" i="64" l="1"/>
  <c r="D7" i="64" l="1"/>
  <c r="C127" i="59" l="1"/>
  <c r="A3" i="59" l="1"/>
  <c r="D30" i="64" l="1"/>
  <c r="D8" i="63" l="1"/>
  <c r="D16" i="63"/>
  <c r="A1" i="65" l="1"/>
  <c r="A1" i="64" l="1"/>
  <c r="A3" i="63"/>
  <c r="A1" i="63"/>
  <c r="D39" i="64"/>
  <c r="D21" i="63"/>
  <c r="A3" i="60" l="1"/>
  <c r="A1" i="59"/>
  <c r="A1" i="60" s="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<sst xmlns="http://schemas.openxmlformats.org/spreadsheetml/2006/main" count="792" uniqueCount="589">
  <si>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</si>
  <si>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</si>
  <si>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</si>
  <si>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</si>
  <si>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</si>
  <si>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</si>
  <si>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</si>
  <si>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</si>
  <si>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</si>
  <si>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</si>
  <si>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</si>
  <si>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</si>
  <si>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</si>
  <si>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</si>
  <si>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</si>
  <si>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</si>
  <si>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</si>
  <si>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</si>
  <si>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</si>
  <si>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</si>
  <si>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</si>
  <si>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</si>
  <si>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</si>
  <si>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</si>
  <si>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</si>
  <si>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</si>
  <si>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</si>
  <si>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</si>
  <si>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</si>
  <si>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</si>
  <si>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</si>
  <si>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</si>
  <si>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</si>
  <si>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</si>
  <si>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</si>
  <si>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</si>
  <si>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</si>
  <si>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</si>
  <si>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</si>
  <si>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</si>
  <si>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</si>
  <si>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</si>
  <si>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</si>
  <si>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</si>
  <si>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</si>
  <si>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</si>
  <si>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</si>
  <si>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</si>
  <si>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</si>
  <si>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</si>
  <si>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</si>
  <si>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</si>
  <si>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</si>
  <si>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</si>
  <si>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</si>
  <si>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</si>
  <si>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</si>
  <si>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</si>
  <si>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</si>
  <si>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</si>
  <si>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</si>
  <si>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</si>
  <si>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</si>
  <si>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</si>
  <si>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</si>
  <si>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</si>
  <si>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</si>
  <si>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</si>
  <si>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</si>
  <si>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</si>
  <si>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</si>
  <si>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</si>
  <si>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</si>
  <si>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</si>
  <si>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</si>
  <si>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</si>
  <si>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</si>
  <si>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</si>
  <si>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</si>
  <si>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</si>
  <si>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</si>
  <si>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</si>
  <si>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</si>
  <si>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</si>
  <si>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</si>
  <si>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</si>
  <si>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</si>
  <si>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</si>
  <si>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</si>
  <si>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</si>
  <si>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</si>
  <si>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</si>
  <si>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</si>
  <si>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</si>
  <si>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</si>
  <si>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2. Más ingresos contables no presupuestarios</t>
  </si>
  <si>
    <t>1. Ingresos Presupuestarios</t>
  </si>
  <si>
    <t>4. Total de Gasto Contable (4 = 1 - 2 + 3)</t>
  </si>
  <si>
    <t>3. Más gastos contables no presupuestales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</si>
  <si>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</si>
  <si>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</si>
  <si>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</si>
  <si>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</si>
  <si>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</si>
  <si>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</si>
  <si>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</si>
  <si>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</si>
  <si>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</si>
  <si>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</si>
  <si>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</si>
  <si>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</si>
  <si>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</si>
  <si>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</si>
  <si>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</si>
  <si>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</si>
  <si>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</si>
  <si>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</si>
  <si>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</si>
  <si>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</si>
  <si>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</si>
  <si>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</si>
  <si>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</si>
  <si>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</si>
  <si>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</si>
  <si>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</si>
  <si>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</si>
  <si>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</si>
  <si>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</si>
  <si>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</si>
  <si>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</si>
  <si>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</si>
  <si>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</si>
  <si>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</si>
  <si>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</si>
  <si>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</si>
  <si>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</si>
  <si>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</si>
  <si>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</si>
  <si>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</si>
  <si>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</si>
  <si>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</si>
  <si>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</si>
  <si>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</si>
  <si>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</si>
  <si>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</si>
  <si>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</si>
  <si>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</si>
  <si>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</si>
  <si>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</si>
  <si>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</si>
  <si>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</si>
  <si>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</si>
  <si>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</si>
  <si>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</si>
  <si>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</si>
  <si>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</si>
  <si>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</si>
  <si>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</si>
  <si>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</si>
  <si>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</si>
  <si>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</si>
  <si>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</si>
  <si>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</si>
  <si>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</si>
  <si>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</si>
  <si>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</si>
  <si>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</si>
  <si>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</si>
  <si>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</si>
  <si>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</si>
  <si>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</si>
  <si>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</si>
  <si>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</si>
  <si>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</si>
  <si>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</si>
  <si>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</si>
  <si>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</si>
  <si>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</si>
  <si>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</si>
  <si>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</si>
  <si>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</si>
  <si>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</si>
  <si>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</si>
  <si>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 de Desglose Estado de Situación Financiera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</si>
  <si>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</si>
  <si>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</si>
  <si>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</si>
  <si>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</si>
  <si>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</si>
  <si>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</si>
  <si>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</si>
  <si>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</si>
  <si>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</si>
  <si>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</si>
  <si>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</si>
  <si>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</si>
  <si>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</si>
  <si>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</si>
  <si>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</si>
  <si>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</si>
  <si>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</si>
  <si>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</si>
  <si>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</si>
  <si>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</si>
  <si>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</si>
  <si>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</si>
  <si>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</si>
  <si>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</si>
  <si>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</si>
  <si>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</si>
  <si>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</si>
  <si>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</si>
  <si>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</si>
  <si>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</si>
  <si>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</si>
  <si>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</si>
  <si>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</si>
  <si>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</si>
  <si>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</si>
  <si>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</si>
  <si>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</si>
  <si>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</si>
  <si>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</si>
  <si>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</si>
  <si>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</si>
  <si>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</si>
  <si>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</si>
  <si>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</si>
  <si>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</si>
  <si>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</si>
  <si>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</si>
  <si>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</si>
  <si>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</si>
  <si>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</si>
  <si>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</si>
  <si>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</si>
  <si>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</si>
  <si>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</si>
  <si>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</si>
  <si>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</si>
  <si>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</si>
  <si>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</si>
  <si>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</si>
  <si>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</si>
  <si>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</si>
  <si>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</si>
  <si>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</si>
  <si>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</si>
  <si>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</si>
  <si>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</si>
  <si>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</si>
  <si>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</si>
  <si>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</si>
  <si>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</si>
  <si>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</si>
  <si>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</si>
  <si>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</si>
  <si>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</si>
  <si>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</si>
  <si>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</si>
  <si>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</si>
  <si>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</si>
  <si>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</si>
  <si>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</si>
  <si>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</si>
  <si>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</si>
  <si>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</si>
  <si>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</si>
  <si>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</si>
  <si>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</si>
  <si>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</si>
  <si>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</si>
  <si>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</si>
  <si>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</si>
  <si>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</si>
  <si>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</si>
  <si>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</si>
  <si>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</si>
  <si>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</si>
  <si>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</si>
  <si>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</si>
  <si>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</si>
  <si>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</si>
  <si>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</si>
  <si>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</si>
  <si>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</si>
  <si>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</si>
  <si>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</si>
  <si>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</si>
  <si>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</si>
  <si>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</si>
  <si>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</si>
  <si>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</si>
  <si>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</si>
  <si>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</si>
  <si>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</si>
  <si>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</si>
  <si>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</si>
  <si>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</si>
  <si>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</si>
  <si>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</si>
  <si>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</si>
  <si>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</si>
  <si>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</si>
  <si>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</si>
  <si>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</si>
  <si>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</si>
  <si>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</si>
  <si>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</si>
  <si>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</si>
  <si>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</si>
  <si>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</si>
  <si>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</si>
  <si>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</si>
  <si>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</si>
  <si>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</si>
  <si>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</si>
  <si>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</si>
  <si>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</si>
  <si>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</si>
  <si>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</si>
  <si>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</si>
  <si>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</si>
  <si>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</si>
  <si>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</si>
  <si>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</si>
  <si>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</si>
  <si>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</si>
  <si>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</si>
  <si>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</si>
  <si>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</si>
  <si>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</si>
  <si>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</si>
  <si>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</si>
  <si>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</si>
  <si>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</si>
  <si>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</si>
  <si>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</si>
  <si>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</si>
  <si>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</si>
  <si>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</si>
  <si>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</si>
  <si>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</si>
  <si>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</si>
  <si>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</si>
  <si>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</si>
  <si>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</si>
  <si>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</si>
  <si>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</si>
  <si>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</si>
  <si>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</si>
  <si>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</si>
  <si>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</si>
  <si>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</si>
  <si>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</si>
  <si>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</si>
  <si>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</si>
  <si>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</si>
  <si>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</si>
  <si>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</si>
  <si>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</si>
  <si>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</si>
  <si>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</si>
  <si>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</si>
  <si>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</si>
  <si>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</si>
  <si>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</si>
  <si>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</si>
  <si>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</si>
  <si>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</si>
  <si>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</si>
  <si>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</si>
  <si>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</si>
  <si>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</si>
  <si>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</si>
  <si>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</si>
  <si>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</si>
  <si>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</si>
  <si>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</si>
  <si>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</si>
  <si>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</si>
  <si>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</si>
  <si>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</si>
  <si>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</si>
  <si>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</si>
  <si>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</si>
  <si>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</si>
  <si>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</si>
  <si>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</si>
  <si>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</si>
  <si>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</si>
  <si>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</si>
  <si>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</si>
  <si>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</si>
  <si>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</si>
  <si>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</si>
  <si>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</si>
  <si>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</si>
  <si>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</si>
  <si>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</si>
  <si>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</si>
  <si>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</si>
  <si>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</si>
  <si>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</si>
  <si>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</si>
  <si>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</si>
  <si>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</si>
  <si>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</si>
  <si>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</si>
  <si>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</si>
  <si>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</si>
  <si>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</si>
  <si>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</si>
  <si>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</si>
  <si>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</si>
  <si>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</si>
  <si>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</si>
  <si>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</si>
  <si>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</si>
  <si>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</si>
  <si>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</si>
  <si>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</si>
  <si>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</si>
  <si>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</si>
  <si>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</si>
  <si>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</si>
  <si>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</si>
  <si>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</si>
  <si>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</si>
  <si>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</si>
  <si>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</si>
  <si>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</si>
  <si>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</si>
  <si>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</si>
  <si>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</si>
  <si>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</si>
  <si>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</si>
  <si>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</si>
  <si>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</si>
  <si>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</si>
  <si>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</si>
  <si>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</si>
  <si>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</si>
  <si>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</si>
  <si>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</si>
  <si>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</si>
  <si>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</si>
  <si>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</si>
  <si>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</si>
  <si>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</si>
  <si>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</si>
  <si>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</si>
  <si>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</si>
  <si>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</si>
  <si>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</si>
  <si>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</si>
  <si>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</si>
  <si>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</si>
  <si>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</si>
  <si>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</si>
  <si>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</si>
  <si>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</si>
  <si>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</si>
  <si>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</si>
  <si>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</si>
  <si>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</si>
  <si>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</si>
  <si>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</si>
  <si>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</si>
  <si>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</si>
  <si>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</si>
  <si>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</si>
  <si>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</si>
  <si>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</si>
  <si>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</si>
  <si>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</si>
  <si>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</si>
  <si>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</si>
  <si>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</si>
  <si>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</si>
  <si>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</si>
  <si>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</si>
  <si>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</si>
  <si>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</si>
  <si>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</si>
  <si>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</si>
  <si>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</si>
  <si>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</si>
  <si>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</si>
  <si>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</si>
  <si>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</si>
  <si>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</si>
  <si>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</si>
  <si>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</si>
  <si>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</si>
  <si>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</si>
  <si>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FIDEICOMISO GOB EDO</t>
  </si>
  <si>
    <t>LINEA RECTA</t>
  </si>
  <si>
    <t>DIVERSOS FONDOS</t>
  </si>
  <si>
    <t>Bajo protesta de decir verdad declaramos que los Estados Financieros y sus notas, son razonablemente correctos y son responsabilidad del emisor.</t>
  </si>
  <si>
    <t>Municipio de Comonfort,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</si>
  <si>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</si>
  <si>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</si>
  <si>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</si>
  <si>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</si>
  <si>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</si>
  <si>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</si>
  <si>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</si>
  <si>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</si>
  <si>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</si>
  <si>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</si>
  <si>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</si>
  <si>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</si>
  <si>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</si>
  <si>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</si>
  <si>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</si>
  <si>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</si>
  <si>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</si>
  <si>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</si>
  <si>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</si>
  <si>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</si>
  <si>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</si>
  <si>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</si>
  <si>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ACT-02 PARTICIPACIONES, APORTACIONES, CONVENIOS, INCENTIVOS</t>
  </si>
  <si>
    <t>ACT-01 INGRESOS DE GESTION</t>
  </si>
  <si>
    <t>ACT-04 GASTOS Y OTRAS PERDIDAS</t>
  </si>
  <si>
    <t>Diferencias por Tipo de Cambio Negativas</t>
  </si>
  <si>
    <t>Diferencias por Reestructuración de Deuda Pública Negativas</t>
  </si>
  <si>
    <t>ACT-01</t>
  </si>
  <si>
    <t>ACT-02</t>
  </si>
  <si>
    <t>ACT-03</t>
  </si>
  <si>
    <t>ALMACENES</t>
  </si>
  <si>
    <t>OTROS ACTIVOS</t>
  </si>
  <si>
    <t>PARTICIPACIONES, APORTACIONES, CONVENIOS, INCENTIVOS . . .</t>
  </si>
  <si>
    <t>ACT-04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</si>
  <si>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</si>
  <si>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</si>
  <si>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</si>
  <si>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ACT-03 OTROS INGRESOS Y BENEFICIOS</t>
  </si>
  <si>
    <t>Diferencias por Reestructuración de Deuda Pública a Favor</t>
  </si>
  <si>
    <t>Saldo anterior</t>
  </si>
  <si>
    <t>Caracteristica significativa</t>
  </si>
  <si>
    <t>CUENTAS PRODUCTIVAS</t>
  </si>
  <si>
    <t>BIENES DISPONIBLES PARA SU TRANSFORMACIÓN ESTIMACIONES Y DETERIOROS (INVENTARIOS)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</si>
  <si>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</si>
  <si>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</si>
  <si>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</si>
  <si>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</si>
  <si>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</si>
  <si>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</si>
  <si>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</si>
  <si>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</si>
  <si>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</si>
  <si>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</si>
  <si>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</si>
  <si>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</si>
  <si>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</si>
  <si>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</si>
  <si>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</si>
  <si>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</si>
  <si>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</si>
  <si>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</si>
  <si>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</si>
  <si>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</si>
  <si>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</si>
  <si>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</si>
  <si>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Presupuestarios No Contables</t>
  </si>
  <si>
    <t>3.1</t>
  </si>
  <si>
    <t>3.2</t>
  </si>
  <si>
    <t>3.3</t>
  </si>
  <si>
    <t>3.4</t>
  </si>
  <si>
    <t>3.5</t>
  </si>
  <si>
    <t>3.6</t>
  </si>
  <si>
    <t>3.7</t>
  </si>
  <si>
    <t>Aumento por insuficiencia de Estimaciones por Pérdida o Deterioro u Obsolescencia</t>
  </si>
  <si>
    <t>Aumento por insuficiencia de Provisiones</t>
  </si>
  <si>
    <t>Otros Gastos Contables No Presupuestarios</t>
  </si>
  <si>
    <t>2.1</t>
  </si>
  <si>
    <t>2.2</t>
  </si>
  <si>
    <t>2.3</t>
  </si>
  <si>
    <t>2.4</t>
  </si>
  <si>
    <t>2.5</t>
  </si>
  <si>
    <t>2.6</t>
  </si>
  <si>
    <t>Incremento por Variación de inventarios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</si>
  <si>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</si>
  <si>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</si>
  <si>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</si>
  <si>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</si>
  <si>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Correspondiente 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</si>
</sst>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1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 applyNumberFormat="0" applyFill="0" applyBorder="0" applyAlignment="0" applyProtection="0"/>
    <xf numFmtId="0" fontId="15" fillId="0" borderId="0"/>
    <xf numFmtId="0" fontId="6" fillId="0" borderId="0"/>
  </cellStyleXfs>
  <cellXfs count="237">
    <xf numFmtId="0" fontId="0" fillId="0" borderId="0" xfId="0"/>
    <xf numFmtId="0" fontId="11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1" fillId="0" borderId="8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1" xfId="4" quotePrefix="1" applyFont="1" applyFill="1" applyBorder="1"/>
    <xf numFmtId="0" fontId="7" fillId="0" borderId="1" xfId="4" applyFont="1" applyFill="1" applyBorder="1"/>
    <xf numFmtId="0" fontId="11" fillId="0" borderId="12" xfId="3" applyFont="1" applyFill="1" applyBorder="1" applyAlignment="1">
      <alignment horizontal="center" vertical="center" wrapText="1"/>
    </xf>
    <xf numFmtId="0" fontId="7" fillId="0" borderId="3" xfId="4" applyFont="1" applyFill="1" applyBorder="1"/>
    <xf numFmtId="0" fontId="11" fillId="0" borderId="13" xfId="3" applyFont="1" applyFill="1" applyBorder="1" applyAlignment="1">
      <alignment horizontal="center" vertical="center" wrapText="1"/>
    </xf>
    <xf numFmtId="0" fontId="7" fillId="0" borderId="10" xfId="4" applyFont="1" applyFill="1" applyBorder="1"/>
    <xf numFmtId="0" fontId="11" fillId="0" borderId="9" xfId="3" applyFont="1" applyFill="1" applyBorder="1" applyAlignment="1">
      <alignment horizontal="left" vertical="center" wrapText="1"/>
    </xf>
    <xf numFmtId="4" fontId="11" fillId="0" borderId="9" xfId="3" applyNumberFormat="1" applyFont="1" applyFill="1" applyBorder="1" applyAlignment="1">
      <alignment horizontal="right" wrapText="1"/>
    </xf>
    <xf numFmtId="0" fontId="11" fillId="0" borderId="0" xfId="3" applyFont="1" applyFill="1" applyBorder="1" applyAlignment="1">
      <alignment horizontal="left" vertical="center" wrapText="1"/>
    </xf>
    <xf numFmtId="4" fontId="11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13" fillId="0" borderId="0" xfId="8" applyFont="1" applyAlignment="1">
      <alignment vertical="center"/>
    </xf>
    <xf numFmtId="0" fontId="13" fillId="0" borderId="0" xfId="8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3" fillId="0" borderId="0" xfId="9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10" applyFont="1" applyFill="1"/>
    <xf numFmtId="0" fontId="7" fillId="0" borderId="0" xfId="10" applyFont="1"/>
    <xf numFmtId="0" fontId="11" fillId="0" borderId="0" xfId="10" applyFont="1" applyBorder="1"/>
    <xf numFmtId="0" fontId="2" fillId="0" borderId="14" xfId="10" applyFont="1" applyFill="1" applyBorder="1" applyAlignment="1" applyProtection="1">
      <alignment horizontal="center" vertical="center" wrapText="1"/>
      <protection locked="0"/>
    </xf>
    <xf numFmtId="0" fontId="2" fillId="0" borderId="16" xfId="10" applyFont="1" applyFill="1" applyBorder="1" applyAlignment="1" applyProtection="1">
      <alignment horizontal="center" vertical="center" wrapText="1"/>
      <protection locked="0"/>
    </xf>
    <xf numFmtId="0" fontId="12" fillId="0" borderId="1" xfId="10" applyFont="1" applyFill="1" applyBorder="1" applyAlignment="1">
      <alignment horizontal="right" vertical="center"/>
    </xf>
    <xf numFmtId="0" fontId="12" fillId="0" borderId="4" xfId="10" applyFont="1" applyFill="1" applyBorder="1" applyAlignment="1">
      <alignment vertical="center"/>
    </xf>
    <xf numFmtId="0" fontId="12" fillId="0" borderId="4" xfId="10" applyFont="1" applyFill="1" applyBorder="1" applyAlignment="1">
      <alignment horizontal="right" vertical="center"/>
    </xf>
    <xf numFmtId="0" fontId="12" fillId="0" borderId="2" xfId="10" applyFont="1" applyFill="1" applyBorder="1" applyAlignment="1">
      <alignment vertical="center"/>
    </xf>
    <xf numFmtId="0" fontId="12" fillId="0" borderId="7" xfId="10" applyFont="1" applyFill="1" applyBorder="1" applyAlignment="1">
      <alignment vertical="center" wrapText="1"/>
    </xf>
    <xf numFmtId="4" fontId="12" fillId="0" borderId="1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/>
    </xf>
    <xf numFmtId="0" fontId="7" fillId="0" borderId="2" xfId="10" applyFont="1" applyBorder="1"/>
    <xf numFmtId="4" fontId="13" fillId="0" borderId="1" xfId="10" applyNumberFormat="1" applyFont="1" applyFill="1" applyBorder="1" applyAlignment="1">
      <alignment horizontal="right" vertical="center" wrapText="1" indent="1"/>
    </xf>
    <xf numFmtId="0" fontId="13" fillId="0" borderId="4" xfId="10" applyFont="1" applyFill="1" applyBorder="1" applyAlignment="1">
      <alignment horizontal="left" vertical="center" wrapText="1"/>
    </xf>
    <xf numFmtId="4" fontId="13" fillId="0" borderId="4" xfId="10" applyNumberFormat="1" applyFont="1" applyFill="1" applyBorder="1" applyAlignment="1">
      <alignment horizontal="right" vertical="center" wrapText="1" indent="1"/>
    </xf>
    <xf numFmtId="0" fontId="13" fillId="0" borderId="4" xfId="10" applyFont="1" applyFill="1" applyBorder="1" applyAlignment="1">
      <alignment horizontal="left" vertical="center"/>
    </xf>
    <xf numFmtId="4" fontId="13" fillId="0" borderId="6" xfId="10" applyNumberFormat="1" applyFont="1" applyFill="1" applyBorder="1" applyAlignment="1">
      <alignment horizontal="right" vertical="center" indent="1"/>
    </xf>
    <xf numFmtId="4" fontId="12" fillId="0" borderId="17" xfId="10" applyNumberFormat="1" applyFont="1" applyFill="1" applyBorder="1" applyAlignment="1">
      <alignment horizontal="right" vertical="center"/>
    </xf>
    <xf numFmtId="0" fontId="7" fillId="0" borderId="0" xfId="10" applyFont="1" applyBorder="1" applyAlignment="1">
      <alignment horizontal="center" vertical="center"/>
    </xf>
    <xf numFmtId="0" fontId="7" fillId="0" borderId="0" xfId="10" applyFont="1" applyFill="1" applyBorder="1"/>
    <xf numFmtId="4" fontId="12" fillId="0" borderId="2" xfId="10" applyNumberFormat="1" applyFont="1" applyFill="1" applyBorder="1" applyAlignment="1">
      <alignment horizontal="right" vertical="center"/>
    </xf>
    <xf numFmtId="4" fontId="12" fillId="0" borderId="4" xfId="10" applyNumberFormat="1" applyFont="1" applyFill="1" applyBorder="1" applyAlignment="1">
      <alignment horizontal="right" vertical="center"/>
    </xf>
    <xf numFmtId="0" fontId="12" fillId="0" borderId="7" xfId="10" applyFont="1" applyFill="1" applyBorder="1" applyAlignment="1">
      <alignment vertical="center"/>
    </xf>
    <xf numFmtId="4" fontId="11" fillId="0" borderId="1" xfId="10" applyNumberFormat="1" applyFont="1" applyFill="1" applyBorder="1"/>
    <xf numFmtId="0" fontId="13" fillId="0" borderId="4" xfId="10" applyFont="1" applyFill="1" applyBorder="1" applyAlignment="1">
      <alignment vertical="center"/>
    </xf>
    <xf numFmtId="4" fontId="13" fillId="0" borderId="4" xfId="10" applyNumberFormat="1" applyFont="1" applyFill="1" applyBorder="1" applyAlignment="1">
      <alignment horizontal="right" vertical="center"/>
    </xf>
    <xf numFmtId="4" fontId="12" fillId="0" borderId="1" xfId="10" applyNumberFormat="1" applyFont="1" applyFill="1" applyBorder="1" applyAlignment="1">
      <alignment horizontal="right" vertical="center"/>
    </xf>
    <xf numFmtId="4" fontId="7" fillId="0" borderId="0" xfId="10" applyNumberFormat="1" applyFont="1"/>
    <xf numFmtId="0" fontId="12" fillId="0" borderId="0" xfId="9" applyFont="1"/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left" indent="1"/>
      <protection locked="0"/>
    </xf>
    <xf numFmtId="0" fontId="19" fillId="0" borderId="5" xfId="11" applyFont="1" applyFill="1" applyBorder="1" applyAlignment="1" applyProtection="1">
      <alignment horizontal="center"/>
      <protection locked="0"/>
    </xf>
    <xf numFmtId="0" fontId="19" fillId="0" borderId="19" xfId="1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/>
    <xf numFmtId="4" fontId="11" fillId="0" borderId="7" xfId="10" applyNumberFormat="1" applyFont="1" applyFill="1" applyBorder="1"/>
    <xf numFmtId="4" fontId="7" fillId="0" borderId="3" xfId="10" applyNumberFormat="1" applyFont="1" applyFill="1" applyBorder="1"/>
    <xf numFmtId="4" fontId="7" fillId="0" borderId="17" xfId="10" applyNumberFormat="1" applyFont="1" applyFill="1" applyBorder="1"/>
    <xf numFmtId="4" fontId="7" fillId="0" borderId="20" xfId="10" applyNumberFormat="1" applyFont="1" applyFill="1" applyBorder="1"/>
    <xf numFmtId="0" fontId="7" fillId="0" borderId="5" xfId="10" applyFont="1" applyBorder="1"/>
    <xf numFmtId="0" fontId="7" fillId="0" borderId="0" xfId="10" applyFont="1" applyBorder="1"/>
    <xf numFmtId="4" fontId="7" fillId="0" borderId="19" xfId="10" applyNumberFormat="1" applyFont="1" applyBorder="1"/>
    <xf numFmtId="0" fontId="7" fillId="0" borderId="14" xfId="10" applyFont="1" applyBorder="1"/>
    <xf numFmtId="0" fontId="7" fillId="0" borderId="16" xfId="10" applyFont="1" applyBorder="1"/>
    <xf numFmtId="4" fontId="7" fillId="0" borderId="20" xfId="10" applyNumberFormat="1" applyFont="1" applyBorder="1"/>
    <xf numFmtId="0" fontId="2" fillId="0" borderId="20" xfId="10" applyFont="1" applyFill="1" applyBorder="1" applyAlignment="1" applyProtection="1">
      <alignment horizontal="center" vertical="center" wrapText="1"/>
      <protection locked="0"/>
    </xf>
    <xf numFmtId="4" fontId="11" fillId="0" borderId="7" xfId="10" applyNumberFormat="1" applyFont="1" applyFill="1" applyBorder="1" applyAlignment="1">
      <alignment horizontal="right"/>
    </xf>
    <xf numFmtId="4" fontId="13" fillId="0" borderId="3" xfId="10" applyNumberFormat="1" applyFont="1" applyFill="1" applyBorder="1" applyAlignment="1">
      <alignment horizontal="right" vertical="center"/>
    </xf>
    <xf numFmtId="4" fontId="13" fillId="0" borderId="17" xfId="10" applyNumberFormat="1" applyFont="1" applyFill="1" applyBorder="1" applyAlignment="1">
      <alignment horizontal="right" vertical="center"/>
    </xf>
    <xf numFmtId="4" fontId="13" fillId="0" borderId="20" xfId="10" applyNumberFormat="1" applyFont="1" applyFill="1" applyBorder="1" applyAlignment="1">
      <alignment horizontal="right" vertical="center"/>
    </xf>
    <xf numFmtId="0" fontId="7" fillId="0" borderId="19" xfId="10" applyFont="1" applyBorder="1"/>
    <xf numFmtId="0" fontId="7" fillId="0" borderId="20" xfId="10" applyFont="1" applyBorder="1"/>
    <xf numFmtId="0" fontId="13" fillId="0" borderId="5" xfId="9" applyFont="1" applyBorder="1"/>
    <xf numFmtId="0" fontId="13" fillId="0" borderId="0" xfId="9" applyFont="1" applyBorder="1"/>
    <xf numFmtId="0" fontId="13" fillId="0" borderId="19" xfId="9" applyFont="1" applyBorder="1"/>
    <xf numFmtId="0" fontId="16" fillId="4" borderId="5" xfId="9" applyFont="1" applyFill="1" applyBorder="1" applyAlignment="1">
      <alignment horizontal="center" vertical="center"/>
    </xf>
    <xf numFmtId="0" fontId="16" fillId="4" borderId="0" xfId="9" applyFont="1" applyFill="1" applyBorder="1"/>
    <xf numFmtId="0" fontId="16" fillId="4" borderId="19" xfId="9" applyFont="1" applyFill="1" applyBorder="1"/>
    <xf numFmtId="0" fontId="16" fillId="4" borderId="5" xfId="9" applyFont="1" applyFill="1" applyBorder="1"/>
    <xf numFmtId="0" fontId="17" fillId="6" borderId="5" xfId="9" applyFont="1" applyFill="1" applyBorder="1"/>
    <xf numFmtId="0" fontId="17" fillId="6" borderId="0" xfId="9" applyFont="1" applyFill="1" applyBorder="1"/>
    <xf numFmtId="0" fontId="17" fillId="6" borderId="19" xfId="9" applyFont="1" applyFill="1" applyBorder="1"/>
    <xf numFmtId="0" fontId="13" fillId="0" borderId="5" xfId="9" applyFont="1" applyBorder="1" applyAlignment="1">
      <alignment horizontal="center"/>
    </xf>
    <xf numFmtId="4" fontId="13" fillId="0" borderId="0" xfId="9" applyNumberFormat="1" applyFont="1" applyBorder="1"/>
    <xf numFmtId="0" fontId="13" fillId="0" borderId="14" xfId="9" applyFont="1" applyBorder="1"/>
    <xf numFmtId="0" fontId="13" fillId="0" borderId="16" xfId="9" applyFont="1" applyBorder="1"/>
    <xf numFmtId="0" fontId="13" fillId="0" borderId="20" xfId="9" applyFont="1" applyBorder="1"/>
    <xf numFmtId="0" fontId="12" fillId="0" borderId="0" xfId="9" applyFont="1" applyBorder="1"/>
    <xf numFmtId="0" fontId="16" fillId="4" borderId="5" xfId="8" applyFont="1" applyFill="1" applyBorder="1" applyAlignment="1">
      <alignment horizontal="center" vertical="center"/>
    </xf>
    <xf numFmtId="0" fontId="16" fillId="4" borderId="0" xfId="8" applyFont="1" applyFill="1" applyBorder="1"/>
    <xf numFmtId="0" fontId="16" fillId="4" borderId="19" xfId="8" applyFont="1" applyFill="1" applyBorder="1"/>
    <xf numFmtId="0" fontId="13" fillId="0" borderId="5" xfId="8" applyFont="1" applyBorder="1"/>
    <xf numFmtId="0" fontId="13" fillId="0" borderId="0" xfId="8" applyFont="1" applyBorder="1"/>
    <xf numFmtId="0" fontId="13" fillId="0" borderId="19" xfId="8" applyFont="1" applyBorder="1"/>
    <xf numFmtId="0" fontId="16" fillId="4" borderId="5" xfId="8" applyFont="1" applyFill="1" applyBorder="1"/>
    <xf numFmtId="0" fontId="17" fillId="6" borderId="5" xfId="8" applyFont="1" applyFill="1" applyBorder="1"/>
    <xf numFmtId="0" fontId="17" fillId="6" borderId="0" xfId="8" applyFont="1" applyFill="1" applyBorder="1"/>
    <xf numFmtId="0" fontId="17" fillId="6" borderId="19" xfId="8" applyFont="1" applyFill="1" applyBorder="1"/>
    <xf numFmtId="0" fontId="13" fillId="0" borderId="14" xfId="8" applyFont="1" applyBorder="1"/>
    <xf numFmtId="0" fontId="13" fillId="0" borderId="16" xfId="8" applyFont="1" applyBorder="1"/>
    <xf numFmtId="0" fontId="13" fillId="0" borderId="20" xfId="8" applyFont="1" applyBorder="1"/>
    <xf numFmtId="0" fontId="12" fillId="0" borderId="5" xfId="9" applyFont="1" applyBorder="1" applyAlignment="1">
      <alignment horizontal="center"/>
    </xf>
    <xf numFmtId="0" fontId="12" fillId="0" borderId="19" xfId="9" applyFont="1" applyBorder="1"/>
    <xf numFmtId="4" fontId="13" fillId="0" borderId="1" xfId="1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/>
    <xf numFmtId="0" fontId="17" fillId="6" borderId="21" xfId="8" applyFont="1" applyFill="1" applyBorder="1"/>
    <xf numFmtId="0" fontId="17" fillId="6" borderId="22" xfId="8" applyFont="1" applyFill="1" applyBorder="1"/>
    <xf numFmtId="0" fontId="17" fillId="6" borderId="23" xfId="8" applyFont="1" applyFill="1" applyBorder="1"/>
    <xf numFmtId="4" fontId="21" fillId="0" borderId="0" xfId="0" applyNumberFormat="1" applyFont="1" applyBorder="1"/>
    <xf numFmtId="0" fontId="3" fillId="0" borderId="24" xfId="12" applyFont="1" applyFill="1" applyBorder="1"/>
    <xf numFmtId="4" fontId="3" fillId="0" borderId="24" xfId="12" applyNumberFormat="1" applyFont="1" applyBorder="1"/>
    <xf numFmtId="9" fontId="3" fillId="0" borderId="24" xfId="12" applyNumberFormat="1" applyFont="1" applyBorder="1"/>
    <xf numFmtId="0" fontId="13" fillId="0" borderId="25" xfId="8" applyFont="1" applyBorder="1"/>
    <xf numFmtId="0" fontId="13" fillId="0" borderId="26" xfId="9" applyFont="1" applyBorder="1" applyAlignment="1">
      <alignment horizontal="center"/>
    </xf>
    <xf numFmtId="0" fontId="13" fillId="0" borderId="24" xfId="9" applyFont="1" applyBorder="1"/>
    <xf numFmtId="4" fontId="13" fillId="0" borderId="24" xfId="9" applyNumberFormat="1" applyFont="1" applyBorder="1"/>
    <xf numFmtId="0" fontId="13" fillId="0" borderId="25" xfId="9" applyFont="1" applyBorder="1"/>
    <xf numFmtId="0" fontId="3" fillId="0" borderId="26" xfId="12" applyFont="1" applyFill="1" applyBorder="1" applyAlignment="1">
      <alignment horizontal="center"/>
    </xf>
    <xf numFmtId="0" fontId="13" fillId="0" borderId="26" xfId="8" applyFont="1" applyBorder="1" applyAlignment="1">
      <alignment horizontal="center"/>
    </xf>
    <xf numFmtId="0" fontId="13" fillId="0" borderId="24" xfId="8" applyFont="1" applyBorder="1"/>
    <xf numFmtId="4" fontId="13" fillId="0" borderId="24" xfId="8" applyNumberFormat="1" applyFont="1" applyBorder="1"/>
    <xf numFmtId="0" fontId="3" fillId="0" borderId="26" xfId="12" applyFont="1" applyFill="1" applyBorder="1" applyAlignment="1">
      <alignment horizontal="center" vertical="center"/>
    </xf>
    <xf numFmtId="0" fontId="3" fillId="0" borderId="24" xfId="12" applyFont="1" applyFill="1" applyBorder="1" applyAlignment="1">
      <alignment wrapText="1"/>
    </xf>
    <xf numFmtId="0" fontId="13" fillId="0" borderId="28" xfId="8" applyFont="1" applyBorder="1"/>
    <xf numFmtId="0" fontId="13" fillId="0" borderId="29" xfId="8" applyFont="1" applyBorder="1"/>
    <xf numFmtId="0" fontId="3" fillId="0" borderId="24" xfId="12" applyFont="1" applyFill="1" applyBorder="1" applyAlignment="1"/>
    <xf numFmtId="0" fontId="13" fillId="0" borderId="27" xfId="8" applyFont="1" applyBorder="1"/>
    <xf numFmtId="9" fontId="13" fillId="0" borderId="24" xfId="8" applyNumberFormat="1" applyFont="1" applyBorder="1"/>
    <xf numFmtId="0" fontId="12" fillId="8" borderId="1" xfId="10" applyFont="1" applyFill="1" applyBorder="1" applyAlignment="1">
      <alignment vertical="center"/>
    </xf>
    <xf numFmtId="4" fontId="11" fillId="8" borderId="1" xfId="10" applyNumberFormat="1" applyFont="1" applyFill="1" applyBorder="1" applyAlignment="1">
      <alignment horizontal="right"/>
    </xf>
    <xf numFmtId="0" fontId="12" fillId="8" borderId="2" xfId="10" applyFont="1" applyFill="1" applyBorder="1" applyAlignment="1">
      <alignment vertical="center"/>
    </xf>
    <xf numFmtId="4" fontId="11" fillId="8" borderId="1" xfId="10" applyNumberFormat="1" applyFont="1" applyFill="1" applyBorder="1"/>
    <xf numFmtId="0" fontId="16" fillId="9" borderId="5" xfId="9" applyFont="1" applyFill="1" applyBorder="1" applyAlignment="1">
      <alignment horizontal="center" vertical="center"/>
    </xf>
    <xf numFmtId="0" fontId="16" fillId="9" borderId="0" xfId="9" applyFont="1" applyFill="1" applyBorder="1"/>
    <xf numFmtId="0" fontId="16" fillId="9" borderId="19" xfId="9" applyFont="1" applyFill="1" applyBorder="1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28" xfId="12" applyNumberFormat="1" applyFont="1" applyBorder="1"/>
    <xf numFmtId="4" fontId="13" fillId="0" borderId="0" xfId="9" applyNumberFormat="1" applyFont="1"/>
    <xf numFmtId="0" fontId="13" fillId="0" borderId="30" xfId="9" applyFont="1" applyBorder="1"/>
    <xf numFmtId="0" fontId="13" fillId="0" borderId="31" xfId="9" applyFont="1" applyBorder="1"/>
    <xf numFmtId="4" fontId="20" fillId="0" borderId="32" xfId="0" applyNumberFormat="1" applyFont="1" applyBorder="1"/>
    <xf numFmtId="0" fontId="13" fillId="0" borderId="28" xfId="12" applyFont="1" applyBorder="1"/>
    <xf numFmtId="0" fontId="3" fillId="0" borderId="27" xfId="12" applyFont="1" applyFill="1" applyBorder="1" applyAlignment="1">
      <alignment horizontal="center" vertical="center"/>
    </xf>
    <xf numFmtId="0" fontId="3" fillId="0" borderId="28" xfId="12" applyFont="1" applyFill="1" applyBorder="1" applyAlignment="1">
      <alignment wrapText="1"/>
    </xf>
    <xf numFmtId="0" fontId="9" fillId="6" borderId="5" xfId="9" applyFont="1" applyFill="1" applyBorder="1"/>
    <xf numFmtId="0" fontId="9" fillId="6" borderId="0" xfId="9" applyFont="1" applyFill="1" applyBorder="1"/>
    <xf numFmtId="0" fontId="9" fillId="6" borderId="19" xfId="9" applyFont="1" applyFill="1" applyBorder="1"/>
    <xf numFmtId="0" fontId="3" fillId="0" borderId="24" xfId="8" applyFont="1" applyFill="1" applyBorder="1"/>
    <xf numFmtId="0" fontId="3" fillId="0" borderId="21" xfId="12" applyFont="1" applyBorder="1" applyAlignment="1">
      <alignment horizontal="center"/>
    </xf>
    <xf numFmtId="0" fontId="3" fillId="0" borderId="22" xfId="12" applyFont="1" applyBorder="1"/>
    <xf numFmtId="0" fontId="3" fillId="0" borderId="32" xfId="12" applyFont="1" applyFill="1" applyBorder="1" applyAlignment="1">
      <alignment horizontal="center" vertical="center"/>
    </xf>
    <xf numFmtId="0" fontId="3" fillId="0" borderId="32" xfId="12" applyFont="1" applyFill="1" applyBorder="1"/>
    <xf numFmtId="4" fontId="3" fillId="0" borderId="32" xfId="12" applyNumberFormat="1" applyFont="1" applyBorder="1"/>
    <xf numFmtId="0" fontId="13" fillId="0" borderId="32" xfId="8" applyFont="1" applyBorder="1"/>
    <xf numFmtId="0" fontId="3" fillId="0" borderId="0" xfId="12" applyFont="1" applyFill="1" applyBorder="1" applyAlignment="1">
      <alignment horizontal="center" vertical="center"/>
    </xf>
    <xf numFmtId="0" fontId="3" fillId="0" borderId="0" xfId="12" applyFont="1" applyFill="1" applyBorder="1"/>
    <xf numFmtId="4" fontId="3" fillId="0" borderId="0" xfId="12" applyNumberFormat="1" applyFont="1" applyBorder="1"/>
    <xf numFmtId="4" fontId="13" fillId="0" borderId="0" xfId="8" applyNumberFormat="1" applyFont="1"/>
    <xf numFmtId="49" fontId="3" fillId="0" borderId="2" xfId="13" applyNumberFormat="1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7" xfId="13" applyFont="1" applyFill="1" applyBorder="1" applyAlignment="1">
      <alignment horizontal="left" vertical="center" indent="1"/>
    </xf>
    <xf numFmtId="0" fontId="3" fillId="0" borderId="7" xfId="13" applyFont="1" applyFill="1" applyBorder="1" applyAlignment="1">
      <alignment horizontal="left" vertical="center" wrapText="1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2" xfId="13" applyFont="1" applyFill="1" applyBorder="1" applyAlignment="1">
      <alignment vertical="center"/>
    </xf>
    <xf numFmtId="0" fontId="7" fillId="0" borderId="2" xfId="13" applyFont="1" applyBorder="1"/>
    <xf numFmtId="0" fontId="13" fillId="0" borderId="2" xfId="13" applyFont="1" applyFill="1" applyBorder="1" applyAlignment="1">
      <alignment horizontal="left" vertical="center"/>
    </xf>
    <xf numFmtId="0" fontId="3" fillId="0" borderId="4" xfId="13" applyFont="1" applyFill="1" applyBorder="1" applyAlignment="1">
      <alignment horizontal="left" vertical="center" indent="1"/>
    </xf>
    <xf numFmtId="0" fontId="13" fillId="0" borderId="7" xfId="13" applyFont="1" applyFill="1" applyBorder="1" applyAlignment="1">
      <alignment horizontal="left" vertical="center" wrapText="1" indent="1"/>
    </xf>
    <xf numFmtId="0" fontId="13" fillId="0" borderId="4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22" fillId="7" borderId="15" xfId="8" applyFont="1" applyFill="1" applyBorder="1" applyAlignment="1">
      <alignment horizontal="center" vertical="center"/>
    </xf>
    <xf numFmtId="0" fontId="22" fillId="7" borderId="18" xfId="8" applyFont="1" applyFill="1" applyBorder="1" applyAlignment="1">
      <alignment horizontal="center" vertical="center"/>
    </xf>
    <xf numFmtId="0" fontId="22" fillId="7" borderId="5" xfId="8" applyFont="1" applyFill="1" applyBorder="1" applyAlignment="1">
      <alignment horizontal="center" vertical="center"/>
    </xf>
    <xf numFmtId="0" fontId="22" fillId="7" borderId="19" xfId="8" applyFont="1" applyFill="1" applyBorder="1" applyAlignment="1">
      <alignment horizontal="center" vertical="center"/>
    </xf>
    <xf numFmtId="0" fontId="3" fillId="0" borderId="0" xfId="3" applyFont="1" applyAlignment="1">
      <alignment vertical="top" wrapText="1"/>
    </xf>
    <xf numFmtId="0" fontId="22" fillId="3" borderId="15" xfId="8" applyFont="1" applyFill="1" applyBorder="1" applyAlignment="1">
      <alignment horizontal="center" vertical="center"/>
    </xf>
    <xf numFmtId="0" fontId="22" fillId="3" borderId="6" xfId="8" applyFont="1" applyFill="1" applyBorder="1" applyAlignment="1">
      <alignment horizontal="center" vertical="center"/>
    </xf>
    <xf numFmtId="0" fontId="22" fillId="3" borderId="18" xfId="8" applyFont="1" applyFill="1" applyBorder="1" applyAlignment="1">
      <alignment horizontal="center" vertical="center"/>
    </xf>
    <xf numFmtId="0" fontId="22" fillId="3" borderId="5" xfId="8" applyFont="1" applyFill="1" applyBorder="1" applyAlignment="1">
      <alignment horizontal="center" vertical="center"/>
    </xf>
    <xf numFmtId="0" fontId="22" fillId="3" borderId="0" xfId="8" applyFont="1" applyFill="1" applyBorder="1" applyAlignment="1">
      <alignment horizontal="center" vertical="center"/>
    </xf>
    <xf numFmtId="0" fontId="22" fillId="3" borderId="19" xfId="8" applyFont="1" applyFill="1" applyBorder="1" applyAlignment="1">
      <alignment horizontal="center" vertical="center"/>
    </xf>
    <xf numFmtId="0" fontId="22" fillId="3" borderId="15" xfId="9" applyFont="1" applyFill="1" applyBorder="1" applyAlignment="1">
      <alignment horizontal="center" vertical="center"/>
    </xf>
    <xf numFmtId="0" fontId="22" fillId="3" borderId="6" xfId="9" applyFont="1" applyFill="1" applyBorder="1" applyAlignment="1">
      <alignment horizontal="center" vertical="center"/>
    </xf>
    <xf numFmtId="0" fontId="22" fillId="3" borderId="18" xfId="9" applyFont="1" applyFill="1" applyBorder="1" applyAlignment="1">
      <alignment horizontal="center" vertical="center"/>
    </xf>
    <xf numFmtId="0" fontId="22" fillId="3" borderId="5" xfId="9" applyFont="1" applyFill="1" applyBorder="1" applyAlignment="1">
      <alignment horizontal="center" vertical="center"/>
    </xf>
    <xf numFmtId="0" fontId="22" fillId="3" borderId="0" xfId="9" applyFont="1" applyFill="1" applyBorder="1" applyAlignment="1">
      <alignment horizontal="center" vertical="center"/>
    </xf>
    <xf numFmtId="0" fontId="22" fillId="3" borderId="19" xfId="9" applyFont="1" applyFill="1" applyBorder="1" applyAlignment="1">
      <alignment horizontal="center" vertical="center"/>
    </xf>
    <xf numFmtId="0" fontId="22" fillId="5" borderId="15" xfId="10" applyFont="1" applyFill="1" applyBorder="1" applyAlignment="1">
      <alignment horizontal="center" vertical="center"/>
    </xf>
    <xf numFmtId="0" fontId="22" fillId="5" borderId="6" xfId="10" applyFont="1" applyFill="1" applyBorder="1" applyAlignment="1">
      <alignment horizontal="center" vertical="center"/>
    </xf>
    <xf numFmtId="0" fontId="22" fillId="5" borderId="18" xfId="10" applyFont="1" applyFill="1" applyBorder="1" applyAlignment="1">
      <alignment horizontal="center" vertical="center"/>
    </xf>
    <xf numFmtId="0" fontId="22" fillId="5" borderId="5" xfId="10" applyFont="1" applyFill="1" applyBorder="1" applyAlignment="1">
      <alignment horizontal="center" vertical="center"/>
    </xf>
    <xf numFmtId="0" fontId="22" fillId="5" borderId="0" xfId="10" applyFont="1" applyFill="1" applyBorder="1" applyAlignment="1">
      <alignment horizontal="center" vertical="center"/>
    </xf>
    <xf numFmtId="0" fontId="22" fillId="5" borderId="19" xfId="10" applyFont="1" applyFill="1" applyBorder="1" applyAlignment="1">
      <alignment horizontal="center" vertical="center"/>
    </xf>
    <xf numFmtId="0" fontId="22" fillId="5" borderId="5" xfId="10" applyFont="1" applyFill="1" applyBorder="1" applyAlignment="1">
      <alignment horizontal="center"/>
    </xf>
    <xf numFmtId="0" fontId="22" fillId="5" borderId="0" xfId="10" applyFont="1" applyFill="1" applyBorder="1" applyAlignment="1">
      <alignment horizontal="center"/>
    </xf>
    <xf numFmtId="0" fontId="22" fillId="5" borderId="19" xfId="10" applyFont="1" applyFill="1" applyBorder="1" applyAlignment="1">
      <alignment horizontal="center"/>
    </xf>
    <xf numFmtId="0" fontId="22" fillId="5" borderId="15" xfId="10" applyFont="1" applyFill="1" applyBorder="1" applyAlignment="1" applyProtection="1">
      <alignment horizontal="center" vertical="center" wrapText="1"/>
      <protection locked="0"/>
    </xf>
    <xf numFmtId="0" fontId="22" fillId="5" borderId="6" xfId="10" applyFont="1" applyFill="1" applyBorder="1" applyAlignment="1" applyProtection="1">
      <alignment horizontal="center" vertical="center" wrapText="1"/>
      <protection locked="0"/>
    </xf>
    <xf numFmtId="0" fontId="22" fillId="5" borderId="18" xfId="10" applyFont="1" applyFill="1" applyBorder="1" applyAlignment="1" applyProtection="1">
      <alignment horizontal="center" vertical="center" wrapText="1"/>
      <protection locked="0"/>
    </xf>
    <xf numFmtId="0" fontId="22" fillId="5" borderId="5" xfId="10" applyFont="1" applyFill="1" applyBorder="1" applyAlignment="1" applyProtection="1">
      <alignment horizontal="center" vertical="center" wrapText="1"/>
      <protection locked="0"/>
    </xf>
    <xf numFmtId="0" fontId="22" fillId="5" borderId="0" xfId="10" applyFont="1" applyFill="1" applyBorder="1" applyAlignment="1" applyProtection="1">
      <alignment horizontal="center" vertical="center" wrapText="1"/>
      <protection locked="0"/>
    </xf>
    <xf numFmtId="0" fontId="22" fillId="5" borderId="19" xfId="10" applyFont="1" applyFill="1" applyBorder="1" applyAlignment="1" applyProtection="1">
      <alignment horizontal="center" vertical="center" wrapText="1"/>
      <protection locked="0"/>
    </xf>
    <xf numFmtId="0" fontId="2" fillId="0" borderId="5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2" fillId="0" borderId="19" xfId="10" applyFont="1" applyFill="1" applyBorder="1" applyAlignment="1" applyProtection="1">
      <alignment horizontal="center" vertical="center" wrapText="1"/>
      <protection locked="0"/>
    </xf>
    <xf numFmtId="0" fontId="22" fillId="3" borderId="5" xfId="9" applyFont="1" applyFill="1" applyBorder="1" applyAlignment="1">
      <alignment horizontal="center"/>
    </xf>
    <xf numFmtId="0" fontId="22" fillId="3" borderId="0" xfId="9" applyFont="1" applyFill="1" applyBorder="1" applyAlignment="1">
      <alignment horizontal="center"/>
    </xf>
    <xf numFmtId="0" fontId="22" fillId="3" borderId="19" xfId="9" applyFont="1" applyFill="1" applyBorder="1" applyAlignment="1">
      <alignment horizontal="center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1" xfId="3" applyFont="1" applyFill="1" applyBorder="1" applyAlignment="1">
      <alignment horizont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2</xdr:col>
      <xdr:colOff>228601</xdr:colOff>
      <xdr:row>2</xdr:row>
      <xdr:rowOff>276225</xdr:rowOff>
    </xdr:to>
    <xdr:pic>
      <xdr:nvPicPr>
        <xdr:cNvPr id="10" name="Imagen 9" descr="/Users/Dani/Desktop/logos/c creciendo por t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190626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4191000</xdr:colOff>
      <xdr:row>0</xdr:row>
      <xdr:rowOff>66675</xdr:rowOff>
    </xdr:from>
    <xdr:to>
      <xdr:col>2</xdr:col>
      <xdr:colOff>4848225</xdr:colOff>
      <xdr:row>2</xdr:row>
      <xdr:rowOff>228258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66675"/>
          <a:ext cx="657225" cy="637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B1:C5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/>
    </sheetView>
  </sheetViews>
  <sheetFormatPr baseColWidth="10" defaultColWidth="12.88671875" defaultRowHeight="10.199999999999999" x14ac:dyDescent="0.2"/>
  <cols>
    <col min="1" max="1" width="9.6640625" style="27" customWidth="1"/>
    <col min="2" max="2" width="14.5546875" style="27" customWidth="1"/>
    <col min="3" max="3" width="73.88671875" style="27" bestFit="1" customWidth="1"/>
    <col min="4" max="16384" width="12.88671875" style="27"/>
  </cols>
  <sheetData>
    <row r="1" spans="2:3" ht="18.899999999999999" customHeight="1" x14ac:dyDescent="0.2">
      <c r="B1" s="196" t="s">
        <v>500</v>
      </c>
      <c r="C1" s="197"/>
    </row>
    <row r="2" spans="2:3" ht="18.899999999999999" customHeight="1" x14ac:dyDescent="0.2">
      <c r="B2" s="198" t="s">
        <v>495</v>
      </c>
      <c r="C2" s="199"/>
    </row>
    <row r="3" spans="2:3" ht="27.75" customHeight="1" x14ac:dyDescent="0.2">
      <c r="B3" s="198" t="s">
        <v>588</v>
      </c>
      <c r="C3" s="199"/>
    </row>
    <row r="4" spans="2:3" ht="15" customHeight="1" x14ac:dyDescent="0.2">
      <c r="B4" s="76" t="s">
        <v>79</v>
      </c>
      <c r="C4" s="77" t="s">
        <v>80</v>
      </c>
    </row>
    <row r="5" spans="2:3" x14ac:dyDescent="0.2">
      <c r="B5" s="68"/>
      <c r="C5" s="69"/>
    </row>
    <row r="6" spans="2:3" x14ac:dyDescent="0.2">
      <c r="B6" s="68"/>
      <c r="C6" s="70" t="s">
        <v>83</v>
      </c>
    </row>
    <row r="7" spans="2:3" x14ac:dyDescent="0.2">
      <c r="B7" s="68"/>
      <c r="C7" s="70"/>
    </row>
    <row r="8" spans="2:3" x14ac:dyDescent="0.2">
      <c r="B8" s="68"/>
      <c r="C8" s="71" t="s">
        <v>0</v>
      </c>
    </row>
    <row r="9" spans="2:3" x14ac:dyDescent="0.2">
      <c r="B9" s="72" t="s">
        <v>1</v>
      </c>
      <c r="C9" s="73" t="s">
        <v>2</v>
      </c>
    </row>
    <row r="10" spans="2:3" x14ac:dyDescent="0.2">
      <c r="B10" s="72" t="s">
        <v>3</v>
      </c>
      <c r="C10" s="73" t="s">
        <v>4</v>
      </c>
    </row>
    <row r="11" spans="2:3" x14ac:dyDescent="0.2">
      <c r="B11" s="72" t="s">
        <v>5</v>
      </c>
      <c r="C11" s="73" t="s">
        <v>6</v>
      </c>
    </row>
    <row r="12" spans="2:3" x14ac:dyDescent="0.2">
      <c r="B12" s="72" t="s">
        <v>143</v>
      </c>
      <c r="C12" s="73" t="s">
        <v>543</v>
      </c>
    </row>
    <row r="13" spans="2:3" x14ac:dyDescent="0.2">
      <c r="B13" s="72" t="s">
        <v>7</v>
      </c>
      <c r="C13" s="73" t="s">
        <v>531</v>
      </c>
    </row>
    <row r="14" spans="2:3" x14ac:dyDescent="0.2">
      <c r="B14" s="72" t="s">
        <v>8</v>
      </c>
      <c r="C14" s="73" t="s">
        <v>142</v>
      </c>
    </row>
    <row r="15" spans="2:3" x14ac:dyDescent="0.2">
      <c r="B15" s="72" t="s">
        <v>9</v>
      </c>
      <c r="C15" s="73" t="s">
        <v>10</v>
      </c>
    </row>
    <row r="16" spans="2:3" x14ac:dyDescent="0.2">
      <c r="B16" s="72" t="s">
        <v>11</v>
      </c>
      <c r="C16" s="73" t="s">
        <v>12</v>
      </c>
    </row>
    <row r="17" spans="2:3" x14ac:dyDescent="0.2">
      <c r="B17" s="72" t="s">
        <v>13</v>
      </c>
      <c r="C17" s="73" t="s">
        <v>14</v>
      </c>
    </row>
    <row r="18" spans="2:3" x14ac:dyDescent="0.2">
      <c r="B18" s="72" t="s">
        <v>15</v>
      </c>
      <c r="C18" s="73" t="s">
        <v>16</v>
      </c>
    </row>
    <row r="19" spans="2:3" x14ac:dyDescent="0.2">
      <c r="B19" s="72" t="s">
        <v>17</v>
      </c>
      <c r="C19" s="73" t="s">
        <v>532</v>
      </c>
    </row>
    <row r="20" spans="2:3" x14ac:dyDescent="0.2">
      <c r="B20" s="72" t="s">
        <v>18</v>
      </c>
      <c r="C20" s="73" t="s">
        <v>19</v>
      </c>
    </row>
    <row r="21" spans="2:3" x14ac:dyDescent="0.2">
      <c r="B21" s="72" t="s">
        <v>20</v>
      </c>
      <c r="C21" s="73" t="s">
        <v>180</v>
      </c>
    </row>
    <row r="22" spans="2:3" x14ac:dyDescent="0.2">
      <c r="B22" s="72" t="s">
        <v>21</v>
      </c>
      <c r="C22" s="73" t="s">
        <v>22</v>
      </c>
    </row>
    <row r="23" spans="2:3" x14ac:dyDescent="0.2">
      <c r="B23" s="72" t="s">
        <v>528</v>
      </c>
      <c r="C23" s="73" t="s">
        <v>295</v>
      </c>
    </row>
    <row r="24" spans="2:3" x14ac:dyDescent="0.2">
      <c r="B24" s="72" t="s">
        <v>529</v>
      </c>
      <c r="C24" s="73" t="s">
        <v>533</v>
      </c>
    </row>
    <row r="25" spans="2:3" x14ac:dyDescent="0.2">
      <c r="B25" s="72" t="s">
        <v>530</v>
      </c>
      <c r="C25" s="73" t="s">
        <v>332</v>
      </c>
    </row>
    <row r="26" spans="2:3" x14ac:dyDescent="0.2">
      <c r="B26" s="72" t="s">
        <v>534</v>
      </c>
      <c r="C26" s="73" t="s">
        <v>353</v>
      </c>
    </row>
    <row r="27" spans="2:3" x14ac:dyDescent="0.2">
      <c r="B27" s="72" t="s">
        <v>23</v>
      </c>
      <c r="C27" s="73" t="s">
        <v>24</v>
      </c>
    </row>
    <row r="28" spans="2:3" x14ac:dyDescent="0.2">
      <c r="B28" s="72" t="s">
        <v>25</v>
      </c>
      <c r="C28" s="73" t="s">
        <v>26</v>
      </c>
    </row>
    <row r="29" spans="2:3" x14ac:dyDescent="0.2">
      <c r="B29" s="72" t="s">
        <v>27</v>
      </c>
      <c r="C29" s="73" t="s">
        <v>28</v>
      </c>
    </row>
    <row r="30" spans="2:3" x14ac:dyDescent="0.2">
      <c r="B30" s="72" t="s">
        <v>29</v>
      </c>
      <c r="C30" s="73" t="s">
        <v>30</v>
      </c>
    </row>
    <row r="31" spans="2:3" x14ac:dyDescent="0.2">
      <c r="B31" s="72" t="s">
        <v>88</v>
      </c>
      <c r="C31" s="73" t="s">
        <v>89</v>
      </c>
    </row>
    <row r="32" spans="2:3" x14ac:dyDescent="0.2">
      <c r="B32" s="68"/>
      <c r="C32" s="69"/>
    </row>
    <row r="33" spans="2:3" x14ac:dyDescent="0.2">
      <c r="B33" s="68"/>
      <c r="C33" s="71"/>
    </row>
    <row r="34" spans="2:3" x14ac:dyDescent="0.2">
      <c r="B34" s="72" t="s">
        <v>86</v>
      </c>
      <c r="C34" s="73" t="s">
        <v>81</v>
      </c>
    </row>
    <row r="35" spans="2:3" x14ac:dyDescent="0.2">
      <c r="B35" s="72" t="s">
        <v>87</v>
      </c>
      <c r="C35" s="73" t="s">
        <v>82</v>
      </c>
    </row>
    <row r="36" spans="2:3" x14ac:dyDescent="0.2">
      <c r="B36" s="68"/>
      <c r="C36" s="69"/>
    </row>
    <row r="37" spans="2:3" x14ac:dyDescent="0.2">
      <c r="B37" s="68"/>
      <c r="C37" s="70" t="s">
        <v>84</v>
      </c>
    </row>
    <row r="38" spans="2:3" x14ac:dyDescent="0.2">
      <c r="B38" s="68" t="s">
        <v>85</v>
      </c>
      <c r="C38" s="73" t="s">
        <v>32</v>
      </c>
    </row>
    <row r="39" spans="2:3" x14ac:dyDescent="0.2">
      <c r="B39" s="68"/>
      <c r="C39" s="73" t="s">
        <v>33</v>
      </c>
    </row>
    <row r="40" spans="2:3" x14ac:dyDescent="0.2">
      <c r="B40" s="74"/>
      <c r="C40" s="75"/>
    </row>
    <row r="41" spans="2:3" ht="22.5" customHeight="1" x14ac:dyDescent="0.2">
      <c r="B41" s="200" t="s">
        <v>499</v>
      </c>
      <c r="C41" s="200"/>
    </row>
    <row r="47" spans="2:3" x14ac:dyDescent="0.2">
      <c r="B47" s="159"/>
      <c r="C47" s="160"/>
    </row>
    <row r="48" spans="2:3" x14ac:dyDescent="0.2">
      <c r="B48" s="159"/>
      <c r="C48" s="160"/>
    </row>
    <row r="49" spans="2:3" x14ac:dyDescent="0.2">
      <c r="B49" s="159"/>
      <c r="C49" s="160"/>
    </row>
    <row r="50" spans="2:3" x14ac:dyDescent="0.2">
      <c r="B50" s="159"/>
      <c r="C50" s="160"/>
    </row>
    <row r="51" spans="2:3" x14ac:dyDescent="0.2">
      <c r="B51" s="159"/>
      <c r="C51" s="160"/>
    </row>
  </sheetData>
  <sheetProtection formatCells="0" formatColumns="0" formatRows="0" autoFilter="0" pivotTables="0"/>
  <mergeCells count="4">
    <mergeCell ref="B1:C1"/>
    <mergeCell ref="B2:C2"/>
    <mergeCell ref="B3:C3"/>
    <mergeCell ref="B41:C41"/>
  </mergeCells>
  <hyperlinks>
    <hyperlink ref="B9:C9" location="ESF!A6" display="ESF-01" xr:uid="{00000000-0004-0000-0000-000000000000}"/>
    <hyperlink ref="B10:C10" location="ESF!A13" display="ESF-02" xr:uid="{00000000-0004-0000-0000-000001000000}"/>
    <hyperlink ref="B11:C11" location="ESF!A18" display="ESF-03" xr:uid="{00000000-0004-0000-0000-000002000000}"/>
    <hyperlink ref="B12:C12" location="ESF!A28" display="ESF-04" xr:uid="{00000000-0004-0000-0000-000003000000}"/>
    <hyperlink ref="B13:C13" location="ESF!A37" display="ESF-05" xr:uid="{00000000-0004-0000-0000-000004000000}"/>
    <hyperlink ref="B14:C14" location="ESF!A42" display="ESF-06" xr:uid="{00000000-0004-0000-0000-000005000000}"/>
    <hyperlink ref="B15:C15" location="ESF!A46" display="ESF-07" xr:uid="{00000000-0004-0000-0000-000006000000}"/>
    <hyperlink ref="B16:C16" location="ESF!A50" display="ESF-08" xr:uid="{00000000-0004-0000-0000-000007000000}"/>
    <hyperlink ref="B17:C17" location="ESF!A70" display="ESF-09" xr:uid="{00000000-0004-0000-0000-000008000000}"/>
    <hyperlink ref="B18:C18" location="ESF!A86" display="ESF-10" xr:uid="{00000000-0004-0000-0000-000009000000}"/>
    <hyperlink ref="B19:C19" location="ESF!A92" display="ESF-11" xr:uid="{00000000-0004-0000-0000-00000A000000}"/>
    <hyperlink ref="B20:C20" location="ESF!A99" display="ESF-12" xr:uid="{00000000-0004-0000-0000-00000B000000}"/>
    <hyperlink ref="B21:C21" location="ESF!A116" display="ESF-13" xr:uid="{00000000-0004-0000-0000-00000C000000}"/>
    <hyperlink ref="B22:C22" location="ESF!A133" display="ESF-14" xr:uid="{00000000-0004-0000-0000-00000D000000}"/>
    <hyperlink ref="B23:C23" location="EA!A6" display="EA-01" xr:uid="{00000000-0004-0000-0000-00000E000000}"/>
    <hyperlink ref="B24:C24" location="EA!A68" display="EA-02" xr:uid="{00000000-0004-0000-0000-00000F000000}"/>
    <hyperlink ref="B25:C25" location="EA!A94" display="EA-03" xr:uid="{00000000-0004-0000-0000-000010000000}"/>
    <hyperlink ref="B27:C27" location="VHP!A6" display="VHP-01" xr:uid="{00000000-0004-0000-0000-000011000000}"/>
    <hyperlink ref="B28:C28" location="VHP!A12" display="VHP-02" xr:uid="{00000000-0004-0000-0000-000012000000}"/>
    <hyperlink ref="B29:C29" location="EFE!A6" display="EFE-01" xr:uid="{00000000-0004-0000-0000-000013000000}"/>
    <hyperlink ref="B30:C30" location="EFE!A18" display="EFE-02" xr:uid="{00000000-0004-0000-0000-000014000000}"/>
    <hyperlink ref="B31:C31" location="EFE!A44" display="EFE-03" xr:uid="{00000000-0004-0000-0000-000015000000}"/>
    <hyperlink ref="B34:C34" location="Conciliacion_Ig!B6" display="Conciliacion_Ig" xr:uid="{00000000-0004-0000-0000-000016000000}"/>
    <hyperlink ref="B35:C35" location="Conciliacion_Eg!B5" display="Conciliacion_Eg" xr:uid="{00000000-0004-0000-0000-000017000000}"/>
    <hyperlink ref="C38" location="Memoria!A8" display="CONTABLES" xr:uid="{00000000-0004-0000-0000-000018000000}"/>
    <hyperlink ref="C39" location="Memoria!A35" display="PRESUPUESTALES" xr:uid="{00000000-0004-0000-0000-000019000000}"/>
    <hyperlink ref="B26" location="EA!A94" display="EA-03" xr:uid="{00000000-0004-0000-0000-00001A000000}"/>
    <hyperlink ref="C26" location="EA!A94" display="EA-03" xr:uid="{00000000-0004-0000-0000-00001B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zoomScale="91" zoomScaleNormal="91" workbookViewId="0">
      <selection activeCell="A2" sqref="A2:I2"/>
    </sheetView>
  </sheetViews>
  <sheetFormatPr baseColWidth="10" defaultColWidth="9.109375" defaultRowHeight="10.199999999999999" x14ac:dyDescent="0.2"/>
  <cols>
    <col min="1" max="1" width="10" style="33" customWidth="1"/>
    <col min="2" max="2" width="34.109375" style="33" customWidth="1"/>
    <col min="3" max="3" width="16.44140625" style="33" bestFit="1" customWidth="1"/>
    <col min="4" max="4" width="19.109375" style="33" customWidth="1"/>
    <col min="5" max="5" width="28" style="33" customWidth="1"/>
    <col min="6" max="6" width="22.5546875" style="33" customWidth="1"/>
    <col min="7" max="8" width="16.5546875" style="33" customWidth="1"/>
    <col min="9" max="9" width="11.88671875" style="33" bestFit="1" customWidth="1"/>
    <col min="10" max="16384" width="9.109375" style="33"/>
  </cols>
  <sheetData>
    <row r="1" spans="1:9" s="32" customFormat="1" ht="18.899999999999999" customHeight="1" x14ac:dyDescent="0.3">
      <c r="A1" s="201" t="str">
        <f>'Notas a los Edos Financieros'!B1</f>
        <v>Municipio de Comonfort, Guanajuato</v>
      </c>
      <c r="B1" s="202"/>
      <c r="C1" s="202"/>
      <c r="D1" s="202"/>
      <c r="E1" s="202"/>
      <c r="F1" s="202"/>
      <c r="G1" s="202"/>
      <c r="H1" s="202"/>
      <c r="I1" s="203"/>
    </row>
    <row r="2" spans="1:9" s="32" customFormat="1" ht="18.899999999999999" customHeight="1" x14ac:dyDescent="0.3">
      <c r="A2" s="204" t="s">
        <v>183</v>
      </c>
      <c r="B2" s="205"/>
      <c r="C2" s="205"/>
      <c r="D2" s="205"/>
      <c r="E2" s="205"/>
      <c r="F2" s="205"/>
      <c r="G2" s="205"/>
      <c r="H2" s="205"/>
      <c r="I2" s="206"/>
    </row>
    <row r="3" spans="1:9" s="32" customFormat="1" ht="18.899999999999999" customHeight="1" x14ac:dyDescent="0.3">
      <c r="A3" s="204" t="str">
        <f>'Notas a los Edos Financieros'!B3</f>
        <v>Correspondiente del 1 de Enero al 30 de Septiembre del 2021</v>
      </c>
      <c r="B3" s="205"/>
      <c r="C3" s="205"/>
      <c r="D3" s="205"/>
      <c r="E3" s="205"/>
      <c r="F3" s="205"/>
      <c r="G3" s="205"/>
      <c r="H3" s="205"/>
      <c r="I3" s="206"/>
    </row>
    <row r="4" spans="1:9" x14ac:dyDescent="0.2">
      <c r="A4" s="112" t="s">
        <v>184</v>
      </c>
      <c r="B4" s="113"/>
      <c r="C4" s="113"/>
      <c r="D4" s="113"/>
      <c r="E4" s="113"/>
      <c r="F4" s="113"/>
      <c r="G4" s="113"/>
      <c r="H4" s="113"/>
      <c r="I4" s="114"/>
    </row>
    <row r="5" spans="1:9" x14ac:dyDescent="0.2">
      <c r="A5" s="115"/>
      <c r="B5" s="116"/>
      <c r="C5" s="116"/>
      <c r="D5" s="116"/>
      <c r="E5" s="116"/>
      <c r="F5" s="116"/>
      <c r="G5" s="116"/>
      <c r="H5" s="116"/>
      <c r="I5" s="117"/>
    </row>
    <row r="6" spans="1:9" x14ac:dyDescent="0.2">
      <c r="A6" s="118" t="s">
        <v>149</v>
      </c>
      <c r="B6" s="113"/>
      <c r="C6" s="113"/>
      <c r="D6" s="113"/>
      <c r="E6" s="113"/>
      <c r="F6" s="113"/>
      <c r="G6" s="113"/>
      <c r="H6" s="113"/>
      <c r="I6" s="114"/>
    </row>
    <row r="7" spans="1:9" x14ac:dyDescent="0.2">
      <c r="A7" s="119" t="s">
        <v>147</v>
      </c>
      <c r="B7" s="120" t="s">
        <v>144</v>
      </c>
      <c r="C7" s="120" t="s">
        <v>145</v>
      </c>
      <c r="D7" s="120" t="s">
        <v>146</v>
      </c>
      <c r="E7" s="120"/>
      <c r="F7" s="120"/>
      <c r="G7" s="120"/>
      <c r="H7" s="120"/>
      <c r="I7" s="121"/>
    </row>
    <row r="8" spans="1:9" x14ac:dyDescent="0.2">
      <c r="A8" s="142">
        <v>1114</v>
      </c>
      <c r="B8" s="143" t="s">
        <v>185</v>
      </c>
      <c r="C8" s="144">
        <v>0</v>
      </c>
      <c r="D8" s="143"/>
      <c r="E8" s="143"/>
      <c r="F8" s="143"/>
      <c r="G8" s="143"/>
      <c r="H8" s="143"/>
      <c r="I8" s="136"/>
    </row>
    <row r="9" spans="1:9" x14ac:dyDescent="0.2">
      <c r="A9" s="142">
        <v>1115</v>
      </c>
      <c r="B9" s="143" t="s">
        <v>186</v>
      </c>
      <c r="C9" s="182">
        <v>667682.13</v>
      </c>
      <c r="D9" s="143" t="s">
        <v>542</v>
      </c>
      <c r="E9" s="143"/>
      <c r="F9" s="143"/>
      <c r="G9" s="143"/>
      <c r="H9" s="143"/>
      <c r="I9" s="136"/>
    </row>
    <row r="10" spans="1:9" x14ac:dyDescent="0.2">
      <c r="A10" s="142">
        <v>1121</v>
      </c>
      <c r="B10" s="143" t="s">
        <v>187</v>
      </c>
      <c r="C10" s="144">
        <v>0</v>
      </c>
      <c r="D10" s="143" t="s">
        <v>496</v>
      </c>
      <c r="E10" s="143"/>
      <c r="F10" s="143"/>
      <c r="G10" s="143"/>
      <c r="H10" s="143"/>
      <c r="I10" s="136"/>
    </row>
    <row r="11" spans="1:9" x14ac:dyDescent="0.2">
      <c r="A11" s="142">
        <v>1211</v>
      </c>
      <c r="B11" s="143" t="s">
        <v>188</v>
      </c>
      <c r="C11" s="144">
        <v>0</v>
      </c>
      <c r="D11" s="143"/>
      <c r="E11" s="143"/>
      <c r="F11" s="143"/>
      <c r="G11" s="143"/>
      <c r="H11" s="143"/>
      <c r="I11" s="136"/>
    </row>
    <row r="12" spans="1:9" x14ac:dyDescent="0.2">
      <c r="A12" s="115"/>
      <c r="B12" s="116"/>
      <c r="C12" s="116"/>
      <c r="D12" s="116"/>
      <c r="E12" s="116"/>
      <c r="F12" s="116"/>
      <c r="G12" s="116"/>
      <c r="H12" s="116"/>
      <c r="I12" s="117"/>
    </row>
    <row r="13" spans="1:9" x14ac:dyDescent="0.2">
      <c r="A13" s="118" t="s">
        <v>150</v>
      </c>
      <c r="B13" s="113"/>
      <c r="C13" s="113"/>
      <c r="D13" s="113"/>
      <c r="E13" s="113"/>
      <c r="F13" s="113"/>
      <c r="G13" s="113"/>
      <c r="H13" s="113"/>
      <c r="I13" s="114"/>
    </row>
    <row r="14" spans="1:9" x14ac:dyDescent="0.2">
      <c r="A14" s="119" t="s">
        <v>147</v>
      </c>
      <c r="B14" s="120" t="s">
        <v>144</v>
      </c>
      <c r="C14" s="120" t="s">
        <v>145</v>
      </c>
      <c r="D14" s="120">
        <v>2020</v>
      </c>
      <c r="E14" s="120">
        <f>D14-1</f>
        <v>2019</v>
      </c>
      <c r="F14" s="120">
        <f>E14-1</f>
        <v>2018</v>
      </c>
      <c r="G14" s="120">
        <f>F14-1</f>
        <v>2017</v>
      </c>
      <c r="H14" s="120" t="s">
        <v>182</v>
      </c>
      <c r="I14" s="121"/>
    </row>
    <row r="15" spans="1:9" x14ac:dyDescent="0.2">
      <c r="A15" s="142">
        <v>1122</v>
      </c>
      <c r="B15" s="143" t="s">
        <v>189</v>
      </c>
      <c r="C15" s="144">
        <v>4987987.76</v>
      </c>
      <c r="D15" s="144">
        <v>86142.18</v>
      </c>
      <c r="E15" s="144">
        <v>312689.38</v>
      </c>
      <c r="F15" s="144">
        <v>97805.33</v>
      </c>
      <c r="G15" s="144">
        <v>33661.379999999997</v>
      </c>
      <c r="H15" s="143"/>
      <c r="I15" s="136"/>
    </row>
    <row r="16" spans="1:9" x14ac:dyDescent="0.2">
      <c r="A16" s="142">
        <v>1124</v>
      </c>
      <c r="B16" s="143" t="s">
        <v>190</v>
      </c>
      <c r="C16" s="144">
        <v>72442.899999999994</v>
      </c>
      <c r="D16" s="144">
        <v>66889.899999999994</v>
      </c>
      <c r="E16" s="144">
        <v>66889.899999999994</v>
      </c>
      <c r="F16" s="144">
        <v>66889.899999999994</v>
      </c>
      <c r="G16" s="144">
        <v>1178558.75</v>
      </c>
      <c r="H16" s="143"/>
      <c r="I16" s="136"/>
    </row>
    <row r="17" spans="1:9" x14ac:dyDescent="0.2">
      <c r="A17" s="115"/>
      <c r="B17" s="116"/>
      <c r="C17" s="116"/>
      <c r="D17" s="116"/>
      <c r="E17" s="116"/>
      <c r="F17" s="116"/>
      <c r="G17" s="116"/>
      <c r="H17" s="116"/>
      <c r="I17" s="117"/>
    </row>
    <row r="18" spans="1:9" x14ac:dyDescent="0.2">
      <c r="A18" s="118" t="s">
        <v>151</v>
      </c>
      <c r="B18" s="113"/>
      <c r="C18" s="113"/>
      <c r="D18" s="113"/>
      <c r="E18" s="113"/>
      <c r="F18" s="113"/>
      <c r="G18" s="113"/>
      <c r="H18" s="113"/>
      <c r="I18" s="114"/>
    </row>
    <row r="19" spans="1:9" x14ac:dyDescent="0.2">
      <c r="A19" s="119" t="s">
        <v>147</v>
      </c>
      <c r="B19" s="120" t="s">
        <v>144</v>
      </c>
      <c r="C19" s="120" t="s">
        <v>145</v>
      </c>
      <c r="D19" s="120" t="s">
        <v>191</v>
      </c>
      <c r="E19" s="120" t="s">
        <v>192</v>
      </c>
      <c r="F19" s="120" t="s">
        <v>193</v>
      </c>
      <c r="G19" s="120" t="s">
        <v>194</v>
      </c>
      <c r="H19" s="120" t="s">
        <v>195</v>
      </c>
      <c r="I19" s="121"/>
    </row>
    <row r="20" spans="1:9" x14ac:dyDescent="0.2">
      <c r="A20" s="142">
        <v>1123</v>
      </c>
      <c r="B20" s="143" t="s">
        <v>196</v>
      </c>
      <c r="C20" s="144">
        <v>285410.62</v>
      </c>
      <c r="D20" s="144">
        <v>285410.62</v>
      </c>
      <c r="E20" s="144">
        <v>0</v>
      </c>
      <c r="F20" s="144">
        <v>0</v>
      </c>
      <c r="G20" s="144">
        <v>0</v>
      </c>
      <c r="H20" s="143"/>
      <c r="I20" s="136"/>
    </row>
    <row r="21" spans="1:9" x14ac:dyDescent="0.2">
      <c r="A21" s="142">
        <v>1125</v>
      </c>
      <c r="B21" s="143" t="s">
        <v>197</v>
      </c>
      <c r="C21" s="144">
        <v>9500</v>
      </c>
      <c r="D21" s="144">
        <v>9500</v>
      </c>
      <c r="E21" s="144">
        <v>0</v>
      </c>
      <c r="F21" s="144">
        <v>0</v>
      </c>
      <c r="G21" s="144">
        <v>0</v>
      </c>
      <c r="H21" s="143"/>
      <c r="I21" s="136"/>
    </row>
    <row r="22" spans="1:9" x14ac:dyDescent="0.2">
      <c r="A22" s="142">
        <v>1126</v>
      </c>
      <c r="B22" s="172" t="s">
        <v>535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  <c r="H22" s="143"/>
      <c r="I22" s="136"/>
    </row>
    <row r="23" spans="1:9" x14ac:dyDescent="0.2">
      <c r="A23" s="142">
        <v>1129</v>
      </c>
      <c r="B23" s="172" t="s">
        <v>536</v>
      </c>
      <c r="C23" s="144">
        <v>4600538.3499999996</v>
      </c>
      <c r="D23" s="144">
        <v>4600538.3499999996</v>
      </c>
      <c r="E23" s="144">
        <v>0</v>
      </c>
      <c r="F23" s="144">
        <v>0</v>
      </c>
      <c r="G23" s="144">
        <v>0</v>
      </c>
      <c r="H23" s="143"/>
      <c r="I23" s="136"/>
    </row>
    <row r="24" spans="1:9" x14ac:dyDescent="0.2">
      <c r="A24" s="142">
        <v>1131</v>
      </c>
      <c r="B24" s="143" t="s">
        <v>198</v>
      </c>
      <c r="C24" s="144">
        <v>405398.18</v>
      </c>
      <c r="D24" s="144">
        <v>405398.18</v>
      </c>
      <c r="E24" s="144">
        <v>0</v>
      </c>
      <c r="F24" s="144">
        <v>0</v>
      </c>
      <c r="G24" s="144">
        <v>0</v>
      </c>
      <c r="H24" s="143"/>
      <c r="I24" s="136"/>
    </row>
    <row r="25" spans="1:9" x14ac:dyDescent="0.2">
      <c r="A25" s="142">
        <v>1132</v>
      </c>
      <c r="B25" s="143" t="s">
        <v>199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3"/>
      <c r="I25" s="136"/>
    </row>
    <row r="26" spans="1:9" x14ac:dyDescent="0.2">
      <c r="A26" s="142">
        <v>1133</v>
      </c>
      <c r="B26" s="143" t="s">
        <v>200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3"/>
      <c r="I26" s="136"/>
    </row>
    <row r="27" spans="1:9" x14ac:dyDescent="0.2">
      <c r="A27" s="142">
        <v>1134</v>
      </c>
      <c r="B27" s="143" t="s">
        <v>201</v>
      </c>
      <c r="C27" s="144">
        <v>9712025.5199999996</v>
      </c>
      <c r="D27" s="144">
        <v>9712025.5199999996</v>
      </c>
      <c r="E27" s="144">
        <v>0</v>
      </c>
      <c r="F27" s="144">
        <v>0</v>
      </c>
      <c r="G27" s="144">
        <v>0</v>
      </c>
      <c r="H27" s="143"/>
      <c r="I27" s="136"/>
    </row>
    <row r="28" spans="1:9" x14ac:dyDescent="0.2">
      <c r="A28" s="142">
        <v>1139</v>
      </c>
      <c r="B28" s="143" t="s">
        <v>202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3"/>
      <c r="I28" s="136"/>
    </row>
    <row r="29" spans="1:9" x14ac:dyDescent="0.2">
      <c r="A29" s="115"/>
      <c r="B29" s="116"/>
      <c r="C29" s="116"/>
      <c r="D29" s="116"/>
      <c r="E29" s="116"/>
      <c r="F29" s="116"/>
      <c r="G29" s="116"/>
      <c r="H29" s="116"/>
      <c r="I29" s="117"/>
    </row>
    <row r="30" spans="1:9" x14ac:dyDescent="0.2">
      <c r="A30" s="118" t="s">
        <v>537</v>
      </c>
      <c r="B30" s="113"/>
      <c r="C30" s="113"/>
      <c r="D30" s="113"/>
      <c r="E30" s="113"/>
      <c r="F30" s="113"/>
      <c r="G30" s="113"/>
      <c r="H30" s="113"/>
      <c r="I30" s="114"/>
    </row>
    <row r="31" spans="1:9" x14ac:dyDescent="0.2">
      <c r="A31" s="119" t="s">
        <v>147</v>
      </c>
      <c r="B31" s="120" t="s">
        <v>144</v>
      </c>
      <c r="C31" s="120" t="s">
        <v>145</v>
      </c>
      <c r="D31" s="120" t="s">
        <v>154</v>
      </c>
      <c r="E31" s="120" t="s">
        <v>153</v>
      </c>
      <c r="F31" s="120" t="s">
        <v>203</v>
      </c>
      <c r="G31" s="120" t="s">
        <v>156</v>
      </c>
      <c r="H31" s="120"/>
      <c r="I31" s="121"/>
    </row>
    <row r="32" spans="1:9" x14ac:dyDescent="0.2">
      <c r="A32" s="142">
        <v>1140</v>
      </c>
      <c r="B32" s="143" t="s">
        <v>204</v>
      </c>
      <c r="C32" s="144">
        <v>0</v>
      </c>
      <c r="D32" s="143"/>
      <c r="E32" s="143"/>
      <c r="F32" s="143"/>
      <c r="G32" s="143"/>
      <c r="H32" s="143"/>
      <c r="I32" s="136"/>
    </row>
    <row r="33" spans="1:9" x14ac:dyDescent="0.2">
      <c r="A33" s="142">
        <v>1141</v>
      </c>
      <c r="B33" s="143" t="s">
        <v>205</v>
      </c>
      <c r="C33" s="144">
        <v>0</v>
      </c>
      <c r="D33" s="143"/>
      <c r="E33" s="143"/>
      <c r="F33" s="143"/>
      <c r="G33" s="143"/>
      <c r="H33" s="143"/>
      <c r="I33" s="136"/>
    </row>
    <row r="34" spans="1:9" x14ac:dyDescent="0.2">
      <c r="A34" s="142">
        <v>1142</v>
      </c>
      <c r="B34" s="143" t="s">
        <v>206</v>
      </c>
      <c r="C34" s="144">
        <v>0</v>
      </c>
      <c r="D34" s="143"/>
      <c r="E34" s="143"/>
      <c r="F34" s="143"/>
      <c r="G34" s="143"/>
      <c r="H34" s="143"/>
      <c r="I34" s="136"/>
    </row>
    <row r="35" spans="1:9" x14ac:dyDescent="0.2">
      <c r="A35" s="142">
        <v>1143</v>
      </c>
      <c r="B35" s="143" t="s">
        <v>207</v>
      </c>
      <c r="C35" s="144">
        <v>0</v>
      </c>
      <c r="D35" s="143"/>
      <c r="E35" s="143"/>
      <c r="F35" s="143"/>
      <c r="G35" s="143"/>
      <c r="H35" s="143"/>
      <c r="I35" s="136"/>
    </row>
    <row r="36" spans="1:9" x14ac:dyDescent="0.2">
      <c r="A36" s="142">
        <v>1144</v>
      </c>
      <c r="B36" s="143" t="s">
        <v>208</v>
      </c>
      <c r="C36" s="144">
        <v>0</v>
      </c>
      <c r="D36" s="143"/>
      <c r="E36" s="143"/>
      <c r="F36" s="143"/>
      <c r="G36" s="143"/>
      <c r="H36" s="143"/>
      <c r="I36" s="136"/>
    </row>
    <row r="37" spans="1:9" x14ac:dyDescent="0.2">
      <c r="A37" s="142">
        <v>1145</v>
      </c>
      <c r="B37" s="143" t="s">
        <v>209</v>
      </c>
      <c r="C37" s="144">
        <v>0</v>
      </c>
      <c r="D37" s="143"/>
      <c r="E37" s="143"/>
      <c r="F37" s="143"/>
      <c r="G37" s="143"/>
      <c r="H37" s="143"/>
      <c r="I37" s="136"/>
    </row>
    <row r="38" spans="1:9" x14ac:dyDescent="0.2">
      <c r="A38" s="115"/>
      <c r="B38" s="116"/>
      <c r="C38" s="116"/>
      <c r="D38" s="116"/>
      <c r="E38" s="116"/>
      <c r="F38" s="116"/>
      <c r="G38" s="116"/>
      <c r="H38" s="116"/>
      <c r="I38" s="117"/>
    </row>
    <row r="39" spans="1:9" x14ac:dyDescent="0.2">
      <c r="A39" s="118" t="s">
        <v>210</v>
      </c>
      <c r="B39" s="113"/>
      <c r="C39" s="113"/>
      <c r="D39" s="113"/>
      <c r="E39" s="113"/>
      <c r="F39" s="113"/>
      <c r="G39" s="113"/>
      <c r="H39" s="113"/>
      <c r="I39" s="114"/>
    </row>
    <row r="40" spans="1:9" x14ac:dyDescent="0.2">
      <c r="A40" s="119" t="s">
        <v>147</v>
      </c>
      <c r="B40" s="120" t="s">
        <v>144</v>
      </c>
      <c r="C40" s="120" t="s">
        <v>145</v>
      </c>
      <c r="D40" s="120" t="s">
        <v>152</v>
      </c>
      <c r="E40" s="120" t="s">
        <v>155</v>
      </c>
      <c r="F40" s="120" t="s">
        <v>211</v>
      </c>
      <c r="G40" s="120"/>
      <c r="H40" s="120"/>
      <c r="I40" s="121"/>
    </row>
    <row r="41" spans="1:9" x14ac:dyDescent="0.2">
      <c r="A41" s="142">
        <v>1150</v>
      </c>
      <c r="B41" s="143" t="s">
        <v>212</v>
      </c>
      <c r="C41" s="144">
        <f>C42</f>
        <v>0.01</v>
      </c>
      <c r="D41" s="143"/>
      <c r="E41" s="143"/>
      <c r="F41" s="143"/>
      <c r="G41" s="143"/>
      <c r="H41" s="143"/>
      <c r="I41" s="136"/>
    </row>
    <row r="42" spans="1:9" x14ac:dyDescent="0.2">
      <c r="A42" s="142">
        <v>1151</v>
      </c>
      <c r="B42" s="143" t="s">
        <v>213</v>
      </c>
      <c r="C42" s="144">
        <v>0.01</v>
      </c>
      <c r="D42" s="143"/>
      <c r="E42" s="143"/>
      <c r="F42" s="143"/>
      <c r="G42" s="143"/>
      <c r="H42" s="143"/>
      <c r="I42" s="136"/>
    </row>
    <row r="43" spans="1:9" x14ac:dyDescent="0.2">
      <c r="A43" s="115"/>
      <c r="B43" s="116"/>
      <c r="C43" s="116"/>
      <c r="D43" s="116"/>
      <c r="E43" s="116"/>
      <c r="F43" s="116"/>
      <c r="G43" s="116"/>
      <c r="H43" s="116"/>
      <c r="I43" s="117"/>
    </row>
    <row r="44" spans="1:9" x14ac:dyDescent="0.2">
      <c r="A44" s="118" t="s">
        <v>157</v>
      </c>
      <c r="B44" s="113"/>
      <c r="C44" s="113"/>
      <c r="D44" s="113"/>
      <c r="E44" s="113"/>
      <c r="F44" s="113"/>
      <c r="G44" s="113"/>
      <c r="H44" s="113"/>
      <c r="I44" s="114"/>
    </row>
    <row r="45" spans="1:9" x14ac:dyDescent="0.2">
      <c r="A45" s="119" t="s">
        <v>147</v>
      </c>
      <c r="B45" s="120" t="s">
        <v>144</v>
      </c>
      <c r="C45" s="120" t="s">
        <v>145</v>
      </c>
      <c r="D45" s="120" t="s">
        <v>146</v>
      </c>
      <c r="E45" s="120" t="s">
        <v>195</v>
      </c>
      <c r="F45" s="120"/>
      <c r="G45" s="120"/>
      <c r="H45" s="120"/>
      <c r="I45" s="121"/>
    </row>
    <row r="46" spans="1:9" x14ac:dyDescent="0.2">
      <c r="A46" s="142">
        <v>1213</v>
      </c>
      <c r="B46" s="143" t="s">
        <v>214</v>
      </c>
      <c r="C46" s="144">
        <v>0</v>
      </c>
      <c r="D46" s="143"/>
      <c r="E46" s="143"/>
      <c r="F46" s="143"/>
      <c r="G46" s="143"/>
      <c r="H46" s="143"/>
      <c r="I46" s="136"/>
    </row>
    <row r="47" spans="1:9" x14ac:dyDescent="0.2">
      <c r="A47" s="115"/>
      <c r="B47" s="116"/>
      <c r="C47" s="116"/>
      <c r="D47" s="116"/>
      <c r="E47" s="116"/>
      <c r="F47" s="116"/>
      <c r="G47" s="116"/>
      <c r="H47" s="116"/>
      <c r="I47" s="117"/>
    </row>
    <row r="48" spans="1:9" x14ac:dyDescent="0.2">
      <c r="A48" s="118" t="s">
        <v>158</v>
      </c>
      <c r="B48" s="113"/>
      <c r="C48" s="113"/>
      <c r="D48" s="113"/>
      <c r="E48" s="113"/>
      <c r="F48" s="113"/>
      <c r="G48" s="113"/>
      <c r="H48" s="113"/>
      <c r="I48" s="114"/>
    </row>
    <row r="49" spans="1:9" x14ac:dyDescent="0.2">
      <c r="A49" s="119" t="s">
        <v>147</v>
      </c>
      <c r="B49" s="120" t="s">
        <v>144</v>
      </c>
      <c r="C49" s="120" t="s">
        <v>145</v>
      </c>
      <c r="D49" s="120"/>
      <c r="E49" s="120"/>
      <c r="F49" s="120"/>
      <c r="G49" s="120"/>
      <c r="H49" s="120"/>
      <c r="I49" s="121"/>
    </row>
    <row r="50" spans="1:9" x14ac:dyDescent="0.2">
      <c r="A50" s="142">
        <v>1214</v>
      </c>
      <c r="B50" s="143" t="s">
        <v>215</v>
      </c>
      <c r="C50" s="144">
        <v>0</v>
      </c>
      <c r="D50" s="143"/>
      <c r="E50" s="143"/>
      <c r="F50" s="143"/>
      <c r="G50" s="143"/>
      <c r="H50" s="143"/>
      <c r="I50" s="136"/>
    </row>
    <row r="51" spans="1:9" x14ac:dyDescent="0.2">
      <c r="A51" s="115"/>
      <c r="B51" s="116"/>
      <c r="C51" s="116"/>
      <c r="D51" s="116"/>
      <c r="E51" s="116"/>
      <c r="F51" s="116"/>
      <c r="G51" s="116"/>
      <c r="H51" s="116"/>
      <c r="I51" s="117"/>
    </row>
    <row r="52" spans="1:9" x14ac:dyDescent="0.2">
      <c r="A52" s="118" t="s">
        <v>162</v>
      </c>
      <c r="B52" s="113"/>
      <c r="C52" s="113"/>
      <c r="D52" s="113"/>
      <c r="E52" s="113"/>
      <c r="F52" s="113"/>
      <c r="G52" s="113"/>
      <c r="H52" s="113"/>
      <c r="I52" s="114"/>
    </row>
    <row r="53" spans="1:9" x14ac:dyDescent="0.2">
      <c r="A53" s="119" t="s">
        <v>147</v>
      </c>
      <c r="B53" s="120" t="s">
        <v>144</v>
      </c>
      <c r="C53" s="120" t="s">
        <v>145</v>
      </c>
      <c r="D53" s="120" t="s">
        <v>159</v>
      </c>
      <c r="E53" s="120" t="s">
        <v>160</v>
      </c>
      <c r="F53" s="120" t="s">
        <v>152</v>
      </c>
      <c r="G53" s="120" t="s">
        <v>216</v>
      </c>
      <c r="H53" s="120" t="s">
        <v>161</v>
      </c>
      <c r="I53" s="121" t="s">
        <v>217</v>
      </c>
    </row>
    <row r="54" spans="1:9" x14ac:dyDescent="0.2">
      <c r="A54" s="142">
        <v>1230</v>
      </c>
      <c r="B54" s="143" t="s">
        <v>218</v>
      </c>
      <c r="C54" s="144">
        <f>SUM(C55:C61)</f>
        <v>289943445.27999997</v>
      </c>
      <c r="D54" s="144">
        <f>SUM(D55:D61)</f>
        <v>0</v>
      </c>
      <c r="E54" s="144">
        <f>SUM(E55:E61)</f>
        <v>0</v>
      </c>
      <c r="F54" s="143"/>
      <c r="G54" s="143"/>
      <c r="H54" s="143"/>
      <c r="I54" s="136"/>
    </row>
    <row r="55" spans="1:9" x14ac:dyDescent="0.2">
      <c r="A55" s="142">
        <v>1231</v>
      </c>
      <c r="B55" s="143" t="s">
        <v>219</v>
      </c>
      <c r="C55" s="144">
        <v>44687474.119999997</v>
      </c>
      <c r="D55" s="144">
        <v>0</v>
      </c>
      <c r="E55" s="144">
        <v>0</v>
      </c>
      <c r="F55" s="143"/>
      <c r="G55" s="143"/>
      <c r="H55" s="143"/>
      <c r="I55" s="136"/>
    </row>
    <row r="56" spans="1:9" x14ac:dyDescent="0.2">
      <c r="A56" s="142">
        <v>1232</v>
      </c>
      <c r="B56" s="143" t="s">
        <v>220</v>
      </c>
      <c r="C56" s="144">
        <v>0</v>
      </c>
      <c r="D56" s="144">
        <v>0</v>
      </c>
      <c r="E56" s="144">
        <v>0</v>
      </c>
      <c r="F56" s="143"/>
      <c r="G56" s="143"/>
      <c r="H56" s="143"/>
      <c r="I56" s="136"/>
    </row>
    <row r="57" spans="1:9" x14ac:dyDescent="0.2">
      <c r="A57" s="142">
        <v>1233</v>
      </c>
      <c r="B57" s="143" t="s">
        <v>221</v>
      </c>
      <c r="C57" s="144">
        <v>116519380.56999999</v>
      </c>
      <c r="D57" s="144">
        <v>0</v>
      </c>
      <c r="E57" s="144">
        <v>0</v>
      </c>
      <c r="F57" s="143"/>
      <c r="G57" s="143"/>
      <c r="H57" s="143"/>
      <c r="I57" s="136"/>
    </row>
    <row r="58" spans="1:9" x14ac:dyDescent="0.2">
      <c r="A58" s="142">
        <v>1234</v>
      </c>
      <c r="B58" s="143" t="s">
        <v>222</v>
      </c>
      <c r="C58" s="144">
        <v>13787916.74</v>
      </c>
      <c r="D58" s="144">
        <v>0</v>
      </c>
      <c r="E58" s="144">
        <v>0</v>
      </c>
      <c r="F58" s="143"/>
      <c r="G58" s="143"/>
      <c r="H58" s="143"/>
      <c r="I58" s="136"/>
    </row>
    <row r="59" spans="1:9" x14ac:dyDescent="0.2">
      <c r="A59" s="142">
        <v>1235</v>
      </c>
      <c r="B59" s="143" t="s">
        <v>223</v>
      </c>
      <c r="C59" s="144">
        <v>114948673.84999999</v>
      </c>
      <c r="D59" s="144">
        <v>0</v>
      </c>
      <c r="E59" s="144">
        <v>0</v>
      </c>
      <c r="F59" s="143"/>
      <c r="G59" s="143"/>
      <c r="H59" s="143"/>
      <c r="I59" s="136"/>
    </row>
    <row r="60" spans="1:9" x14ac:dyDescent="0.2">
      <c r="A60" s="142">
        <v>1236</v>
      </c>
      <c r="B60" s="143" t="s">
        <v>224</v>
      </c>
      <c r="C60" s="144">
        <v>0</v>
      </c>
      <c r="D60" s="144">
        <v>0</v>
      </c>
      <c r="E60" s="144">
        <v>0</v>
      </c>
      <c r="F60" s="143"/>
      <c r="G60" s="143"/>
      <c r="H60" s="143"/>
      <c r="I60" s="136"/>
    </row>
    <row r="61" spans="1:9" x14ac:dyDescent="0.2">
      <c r="A61" s="142">
        <v>1239</v>
      </c>
      <c r="B61" s="143" t="s">
        <v>225</v>
      </c>
      <c r="C61" s="144">
        <v>0</v>
      </c>
      <c r="D61" s="144">
        <v>0</v>
      </c>
      <c r="E61" s="144">
        <v>0</v>
      </c>
      <c r="F61" s="143"/>
      <c r="G61" s="143"/>
      <c r="H61" s="143"/>
      <c r="I61" s="136"/>
    </row>
    <row r="62" spans="1:9" x14ac:dyDescent="0.2">
      <c r="A62" s="142">
        <v>1240</v>
      </c>
      <c r="B62" s="143" t="s">
        <v>226</v>
      </c>
      <c r="C62" s="144">
        <f>SUM(C63:C70)</f>
        <v>57011812.940000013</v>
      </c>
      <c r="D62" s="144">
        <f t="shared" ref="D62" si="0">SUM(D63:D70)</f>
        <v>0</v>
      </c>
      <c r="E62" s="144">
        <f>SUM(E63:E70)</f>
        <v>-35628898.010000005</v>
      </c>
      <c r="F62" s="143"/>
      <c r="G62" s="143"/>
      <c r="H62" s="143"/>
      <c r="I62" s="136"/>
    </row>
    <row r="63" spans="1:9" x14ac:dyDescent="0.2">
      <c r="A63" s="142">
        <v>1241</v>
      </c>
      <c r="B63" s="143" t="s">
        <v>227</v>
      </c>
      <c r="C63" s="144">
        <v>8005648</v>
      </c>
      <c r="D63" s="144">
        <v>0</v>
      </c>
      <c r="E63" s="144">
        <v>-4909768.66</v>
      </c>
      <c r="F63" s="143" t="s">
        <v>497</v>
      </c>
      <c r="G63" s="151">
        <v>0.1</v>
      </c>
      <c r="H63" s="143"/>
      <c r="I63" s="136"/>
    </row>
    <row r="64" spans="1:9" x14ac:dyDescent="0.2">
      <c r="A64" s="142">
        <v>1242</v>
      </c>
      <c r="B64" s="143" t="s">
        <v>228</v>
      </c>
      <c r="C64" s="144">
        <v>2788091.97</v>
      </c>
      <c r="D64" s="144">
        <v>0</v>
      </c>
      <c r="E64" s="144">
        <v>-1190108.67</v>
      </c>
      <c r="F64" s="143" t="s">
        <v>497</v>
      </c>
      <c r="G64" s="151">
        <v>0.1</v>
      </c>
      <c r="H64" s="143"/>
      <c r="I64" s="136"/>
    </row>
    <row r="65" spans="1:9" x14ac:dyDescent="0.2">
      <c r="A65" s="142">
        <v>1243</v>
      </c>
      <c r="B65" s="143" t="s">
        <v>229</v>
      </c>
      <c r="C65" s="144">
        <v>182385.9</v>
      </c>
      <c r="D65" s="144">
        <v>0</v>
      </c>
      <c r="E65" s="144">
        <v>-84327.92</v>
      </c>
      <c r="F65" s="143" t="s">
        <v>497</v>
      </c>
      <c r="G65" s="151">
        <v>0.1</v>
      </c>
      <c r="H65" s="143"/>
      <c r="I65" s="136"/>
    </row>
    <row r="66" spans="1:9" x14ac:dyDescent="0.2">
      <c r="A66" s="142">
        <v>1244</v>
      </c>
      <c r="B66" s="143" t="s">
        <v>230</v>
      </c>
      <c r="C66" s="144">
        <v>35792762.140000001</v>
      </c>
      <c r="D66" s="144">
        <v>0</v>
      </c>
      <c r="E66" s="144">
        <v>-23900972.460000001</v>
      </c>
      <c r="F66" s="143" t="s">
        <v>497</v>
      </c>
      <c r="G66" s="151">
        <v>0.25</v>
      </c>
      <c r="H66" s="143"/>
      <c r="I66" s="136"/>
    </row>
    <row r="67" spans="1:9" x14ac:dyDescent="0.2">
      <c r="A67" s="142">
        <v>1245</v>
      </c>
      <c r="B67" s="143" t="s">
        <v>231</v>
      </c>
      <c r="C67" s="144">
        <v>552154.02</v>
      </c>
      <c r="D67" s="144">
        <v>0</v>
      </c>
      <c r="E67" s="144">
        <v>-177888.32</v>
      </c>
      <c r="F67" s="143" t="s">
        <v>497</v>
      </c>
      <c r="G67" s="151">
        <v>0.1</v>
      </c>
      <c r="H67" s="143"/>
      <c r="I67" s="136"/>
    </row>
    <row r="68" spans="1:9" x14ac:dyDescent="0.2">
      <c r="A68" s="142">
        <v>1246</v>
      </c>
      <c r="B68" s="143" t="s">
        <v>232</v>
      </c>
      <c r="C68" s="144">
        <v>9645770.9100000001</v>
      </c>
      <c r="D68" s="144">
        <v>0</v>
      </c>
      <c r="E68" s="144">
        <v>-5365831.9800000004</v>
      </c>
      <c r="F68" s="143" t="s">
        <v>497</v>
      </c>
      <c r="G68" s="151">
        <v>0.25</v>
      </c>
      <c r="H68" s="143"/>
      <c r="I68" s="136"/>
    </row>
    <row r="69" spans="1:9" x14ac:dyDescent="0.2">
      <c r="A69" s="142">
        <v>1247</v>
      </c>
      <c r="B69" s="143" t="s">
        <v>233</v>
      </c>
      <c r="C69" s="144">
        <v>45000</v>
      </c>
      <c r="D69" s="144">
        <v>0</v>
      </c>
      <c r="E69" s="144">
        <v>0</v>
      </c>
      <c r="F69" s="143"/>
      <c r="G69" s="143"/>
      <c r="H69" s="143"/>
      <c r="I69" s="136"/>
    </row>
    <row r="70" spans="1:9" x14ac:dyDescent="0.2">
      <c r="A70" s="142">
        <v>1248</v>
      </c>
      <c r="B70" s="143" t="s">
        <v>234</v>
      </c>
      <c r="C70" s="144">
        <v>0</v>
      </c>
      <c r="D70" s="144">
        <v>0</v>
      </c>
      <c r="E70" s="144">
        <v>0</v>
      </c>
      <c r="F70" s="143"/>
      <c r="G70" s="143"/>
      <c r="H70" s="143"/>
      <c r="I70" s="136"/>
    </row>
    <row r="71" spans="1:9" x14ac:dyDescent="0.2">
      <c r="A71" s="115"/>
      <c r="B71" s="116"/>
      <c r="C71" s="116"/>
      <c r="D71" s="116"/>
      <c r="E71" s="116"/>
      <c r="F71" s="116"/>
      <c r="G71" s="116"/>
      <c r="H71" s="116"/>
      <c r="I71" s="117"/>
    </row>
    <row r="72" spans="1:9" x14ac:dyDescent="0.2">
      <c r="A72" s="118" t="s">
        <v>163</v>
      </c>
      <c r="B72" s="113"/>
      <c r="C72" s="113"/>
      <c r="D72" s="113"/>
      <c r="E72" s="113"/>
      <c r="F72" s="113"/>
      <c r="G72" s="113"/>
      <c r="H72" s="113"/>
      <c r="I72" s="114"/>
    </row>
    <row r="73" spans="1:9" x14ac:dyDescent="0.2">
      <c r="A73" s="119" t="s">
        <v>147</v>
      </c>
      <c r="B73" s="120" t="s">
        <v>144</v>
      </c>
      <c r="C73" s="120" t="s">
        <v>145</v>
      </c>
      <c r="D73" s="120" t="s">
        <v>164</v>
      </c>
      <c r="E73" s="120" t="s">
        <v>235</v>
      </c>
      <c r="F73" s="120" t="s">
        <v>152</v>
      </c>
      <c r="G73" s="120" t="s">
        <v>216</v>
      </c>
      <c r="H73" s="120" t="s">
        <v>161</v>
      </c>
      <c r="I73" s="121" t="s">
        <v>217</v>
      </c>
    </row>
    <row r="74" spans="1:9" x14ac:dyDescent="0.2">
      <c r="A74" s="142">
        <v>1250</v>
      </c>
      <c r="B74" s="143" t="s">
        <v>236</v>
      </c>
      <c r="C74" s="144">
        <f>SUM(C75:C79)</f>
        <v>2265880</v>
      </c>
      <c r="D74" s="144">
        <f>SUM(D75:D79)</f>
        <v>0</v>
      </c>
      <c r="E74" s="144">
        <f>SUM(E75:E79)</f>
        <v>328527.65999999997</v>
      </c>
      <c r="F74" s="143"/>
      <c r="G74" s="143"/>
      <c r="H74" s="143"/>
      <c r="I74" s="136"/>
    </row>
    <row r="75" spans="1:9" x14ac:dyDescent="0.2">
      <c r="A75" s="142">
        <v>1251</v>
      </c>
      <c r="B75" s="143" t="s">
        <v>237</v>
      </c>
      <c r="C75" s="144">
        <v>1132880</v>
      </c>
      <c r="D75" s="144">
        <v>0</v>
      </c>
      <c r="E75" s="144">
        <v>325727.65999999997</v>
      </c>
      <c r="F75" s="143" t="s">
        <v>497</v>
      </c>
      <c r="G75" s="151">
        <v>0.1</v>
      </c>
      <c r="H75" s="143"/>
      <c r="I75" s="136"/>
    </row>
    <row r="76" spans="1:9" x14ac:dyDescent="0.2">
      <c r="A76" s="142">
        <v>1252</v>
      </c>
      <c r="B76" s="143" t="s">
        <v>238</v>
      </c>
      <c r="C76" s="144">
        <v>0</v>
      </c>
      <c r="D76" s="144">
        <v>0</v>
      </c>
      <c r="E76" s="144">
        <v>0</v>
      </c>
      <c r="F76" s="143"/>
      <c r="G76" s="143"/>
      <c r="H76" s="143"/>
      <c r="I76" s="136"/>
    </row>
    <row r="77" spans="1:9" x14ac:dyDescent="0.2">
      <c r="A77" s="142">
        <v>1253</v>
      </c>
      <c r="B77" s="143" t="s">
        <v>239</v>
      </c>
      <c r="C77" s="144">
        <v>1125000</v>
      </c>
      <c r="D77" s="144">
        <v>0</v>
      </c>
      <c r="E77" s="144">
        <v>0</v>
      </c>
      <c r="F77" s="143"/>
      <c r="G77" s="143"/>
      <c r="H77" s="143"/>
      <c r="I77" s="136"/>
    </row>
    <row r="78" spans="1:9" x14ac:dyDescent="0.2">
      <c r="A78" s="142">
        <v>1254</v>
      </c>
      <c r="B78" s="143" t="s">
        <v>240</v>
      </c>
      <c r="C78" s="144">
        <v>8000</v>
      </c>
      <c r="D78" s="144">
        <v>0</v>
      </c>
      <c r="E78" s="144">
        <v>2800</v>
      </c>
      <c r="F78" s="143" t="s">
        <v>497</v>
      </c>
      <c r="G78" s="151">
        <v>0.1</v>
      </c>
      <c r="H78" s="143"/>
      <c r="I78" s="136"/>
    </row>
    <row r="79" spans="1:9" x14ac:dyDescent="0.2">
      <c r="A79" s="142">
        <v>1259</v>
      </c>
      <c r="B79" s="143" t="s">
        <v>241</v>
      </c>
      <c r="C79" s="144">
        <v>0</v>
      </c>
      <c r="D79" s="144">
        <v>0</v>
      </c>
      <c r="E79" s="144">
        <v>0</v>
      </c>
      <c r="F79" s="143"/>
      <c r="G79" s="143"/>
      <c r="H79" s="143"/>
      <c r="I79" s="136"/>
    </row>
    <row r="80" spans="1:9" x14ac:dyDescent="0.2">
      <c r="A80" s="142">
        <v>1270</v>
      </c>
      <c r="B80" s="143" t="s">
        <v>242</v>
      </c>
      <c r="C80" s="144">
        <f>SUM(C81:C86)</f>
        <v>0</v>
      </c>
      <c r="D80" s="144">
        <f>SUM(D81:D86)</f>
        <v>0</v>
      </c>
      <c r="E80" s="144">
        <f>SUM(E81:E86)</f>
        <v>0</v>
      </c>
      <c r="F80" s="143"/>
      <c r="G80" s="143"/>
      <c r="H80" s="143"/>
      <c r="I80" s="136"/>
    </row>
    <row r="81" spans="1:9" x14ac:dyDescent="0.2">
      <c r="A81" s="142">
        <v>1271</v>
      </c>
      <c r="B81" s="143" t="s">
        <v>243</v>
      </c>
      <c r="C81" s="144">
        <v>0</v>
      </c>
      <c r="D81" s="144">
        <v>0</v>
      </c>
      <c r="E81" s="144">
        <v>0</v>
      </c>
      <c r="F81" s="143"/>
      <c r="G81" s="143"/>
      <c r="H81" s="143"/>
      <c r="I81" s="136"/>
    </row>
    <row r="82" spans="1:9" x14ac:dyDescent="0.2">
      <c r="A82" s="142">
        <v>1272</v>
      </c>
      <c r="B82" s="143" t="s">
        <v>244</v>
      </c>
      <c r="C82" s="144">
        <v>0</v>
      </c>
      <c r="D82" s="144">
        <v>0</v>
      </c>
      <c r="E82" s="144">
        <v>0</v>
      </c>
      <c r="F82" s="143"/>
      <c r="G82" s="143"/>
      <c r="H82" s="143"/>
      <c r="I82" s="136"/>
    </row>
    <row r="83" spans="1:9" x14ac:dyDescent="0.2">
      <c r="A83" s="142">
        <v>1273</v>
      </c>
      <c r="B83" s="143" t="s">
        <v>245</v>
      </c>
      <c r="C83" s="144">
        <v>0</v>
      </c>
      <c r="D83" s="144">
        <v>0</v>
      </c>
      <c r="E83" s="144">
        <v>0</v>
      </c>
      <c r="F83" s="143"/>
      <c r="G83" s="143"/>
      <c r="H83" s="143"/>
      <c r="I83" s="136"/>
    </row>
    <row r="84" spans="1:9" x14ac:dyDescent="0.2">
      <c r="A84" s="142">
        <v>1274</v>
      </c>
      <c r="B84" s="143" t="s">
        <v>246</v>
      </c>
      <c r="C84" s="144">
        <v>0</v>
      </c>
      <c r="D84" s="144">
        <v>0</v>
      </c>
      <c r="E84" s="144">
        <v>0</v>
      </c>
      <c r="F84" s="143"/>
      <c r="G84" s="143"/>
      <c r="H84" s="143"/>
      <c r="I84" s="136"/>
    </row>
    <row r="85" spans="1:9" x14ac:dyDescent="0.2">
      <c r="A85" s="142">
        <v>1275</v>
      </c>
      <c r="B85" s="143" t="s">
        <v>247</v>
      </c>
      <c r="C85" s="144">
        <v>0</v>
      </c>
      <c r="D85" s="144">
        <v>0</v>
      </c>
      <c r="E85" s="144">
        <v>0</v>
      </c>
      <c r="F85" s="143"/>
      <c r="G85" s="143"/>
      <c r="H85" s="143"/>
      <c r="I85" s="136"/>
    </row>
    <row r="86" spans="1:9" x14ac:dyDescent="0.2">
      <c r="A86" s="142">
        <v>1279</v>
      </c>
      <c r="B86" s="143" t="s">
        <v>248</v>
      </c>
      <c r="C86" s="144">
        <v>0</v>
      </c>
      <c r="D86" s="144">
        <v>0</v>
      </c>
      <c r="E86" s="144">
        <v>0</v>
      </c>
      <c r="F86" s="143"/>
      <c r="G86" s="143"/>
      <c r="H86" s="143"/>
      <c r="I86" s="136"/>
    </row>
    <row r="87" spans="1:9" x14ac:dyDescent="0.2">
      <c r="A87" s="115"/>
      <c r="B87" s="116"/>
      <c r="C87" s="116"/>
      <c r="D87" s="116"/>
      <c r="E87" s="116"/>
      <c r="F87" s="116"/>
      <c r="G87" s="116"/>
      <c r="H87" s="116"/>
      <c r="I87" s="117"/>
    </row>
    <row r="88" spans="1:9" x14ac:dyDescent="0.2">
      <c r="A88" s="118" t="s">
        <v>165</v>
      </c>
      <c r="B88" s="113"/>
      <c r="C88" s="113"/>
      <c r="D88" s="113"/>
      <c r="E88" s="113"/>
      <c r="F88" s="113"/>
      <c r="G88" s="113"/>
      <c r="H88" s="113"/>
      <c r="I88" s="114"/>
    </row>
    <row r="89" spans="1:9" x14ac:dyDescent="0.2">
      <c r="A89" s="119" t="s">
        <v>147</v>
      </c>
      <c r="B89" s="120" t="s">
        <v>144</v>
      </c>
      <c r="C89" s="120" t="s">
        <v>145</v>
      </c>
      <c r="D89" s="120" t="s">
        <v>249</v>
      </c>
      <c r="E89" s="120"/>
      <c r="F89" s="120"/>
      <c r="G89" s="120"/>
      <c r="H89" s="120"/>
      <c r="I89" s="121"/>
    </row>
    <row r="90" spans="1:9" x14ac:dyDescent="0.2">
      <c r="A90" s="142">
        <v>1160</v>
      </c>
      <c r="B90" s="143" t="s">
        <v>250</v>
      </c>
      <c r="C90" s="144">
        <v>0</v>
      </c>
      <c r="D90" s="143"/>
      <c r="E90" s="143"/>
      <c r="F90" s="143"/>
      <c r="G90" s="143"/>
      <c r="H90" s="143"/>
      <c r="I90" s="136"/>
    </row>
    <row r="91" spans="1:9" x14ac:dyDescent="0.2">
      <c r="A91" s="142">
        <v>1161</v>
      </c>
      <c r="B91" s="143" t="s">
        <v>251</v>
      </c>
      <c r="C91" s="144">
        <v>0</v>
      </c>
      <c r="D91" s="143"/>
      <c r="E91" s="143"/>
      <c r="F91" s="143"/>
      <c r="G91" s="143"/>
      <c r="H91" s="143"/>
      <c r="I91" s="136"/>
    </row>
    <row r="92" spans="1:9" x14ac:dyDescent="0.2">
      <c r="A92" s="142">
        <v>1162</v>
      </c>
      <c r="B92" s="143" t="s">
        <v>252</v>
      </c>
      <c r="C92" s="144">
        <v>0</v>
      </c>
      <c r="D92" s="143"/>
      <c r="E92" s="143"/>
      <c r="F92" s="143"/>
      <c r="G92" s="143"/>
      <c r="H92" s="143"/>
      <c r="I92" s="136"/>
    </row>
    <row r="93" spans="1:9" x14ac:dyDescent="0.2">
      <c r="A93" s="115"/>
      <c r="B93" s="116"/>
      <c r="C93" s="116"/>
      <c r="D93" s="116"/>
      <c r="E93" s="116"/>
      <c r="F93" s="116"/>
      <c r="G93" s="116"/>
      <c r="H93" s="116"/>
      <c r="I93" s="117"/>
    </row>
    <row r="94" spans="1:9" x14ac:dyDescent="0.2">
      <c r="A94" s="118" t="s">
        <v>166</v>
      </c>
      <c r="B94" s="113"/>
      <c r="C94" s="113"/>
      <c r="D94" s="113"/>
      <c r="E94" s="113"/>
      <c r="F94" s="113"/>
      <c r="G94" s="113"/>
      <c r="H94" s="113"/>
      <c r="I94" s="114"/>
    </row>
    <row r="95" spans="1:9" x14ac:dyDescent="0.2">
      <c r="A95" s="119" t="s">
        <v>147</v>
      </c>
      <c r="B95" s="120" t="s">
        <v>144</v>
      </c>
      <c r="C95" s="120" t="s">
        <v>145</v>
      </c>
      <c r="D95" s="120" t="s">
        <v>195</v>
      </c>
      <c r="E95" s="120"/>
      <c r="F95" s="120"/>
      <c r="G95" s="120"/>
      <c r="H95" s="120"/>
      <c r="I95" s="121"/>
    </row>
    <row r="96" spans="1:9" x14ac:dyDescent="0.2">
      <c r="A96" s="142">
        <v>1290</v>
      </c>
      <c r="B96" s="143" t="s">
        <v>253</v>
      </c>
      <c r="C96" s="144">
        <v>0</v>
      </c>
      <c r="D96" s="143"/>
      <c r="E96" s="143"/>
      <c r="F96" s="143"/>
      <c r="G96" s="143"/>
      <c r="H96" s="143"/>
      <c r="I96" s="136"/>
    </row>
    <row r="97" spans="1:9" x14ac:dyDescent="0.2">
      <c r="A97" s="142">
        <v>1291</v>
      </c>
      <c r="B97" s="143" t="s">
        <v>254</v>
      </c>
      <c r="C97" s="144">
        <v>0</v>
      </c>
      <c r="D97" s="143"/>
      <c r="E97" s="143"/>
      <c r="F97" s="143"/>
      <c r="G97" s="143"/>
      <c r="H97" s="143"/>
      <c r="I97" s="136"/>
    </row>
    <row r="98" spans="1:9" x14ac:dyDescent="0.2">
      <c r="A98" s="142">
        <v>1292</v>
      </c>
      <c r="B98" s="143" t="s">
        <v>255</v>
      </c>
      <c r="C98" s="144">
        <v>0</v>
      </c>
      <c r="D98" s="143"/>
      <c r="E98" s="143"/>
      <c r="F98" s="143"/>
      <c r="G98" s="143"/>
      <c r="H98" s="143"/>
      <c r="I98" s="136"/>
    </row>
    <row r="99" spans="1:9" x14ac:dyDescent="0.2">
      <c r="A99" s="142">
        <v>1293</v>
      </c>
      <c r="B99" s="143" t="s">
        <v>256</v>
      </c>
      <c r="C99" s="144">
        <v>0</v>
      </c>
      <c r="D99" s="143"/>
      <c r="E99" s="143"/>
      <c r="F99" s="143"/>
      <c r="G99" s="143"/>
      <c r="H99" s="143"/>
      <c r="I99" s="136"/>
    </row>
    <row r="100" spans="1:9" x14ac:dyDescent="0.2">
      <c r="A100" s="115"/>
      <c r="B100" s="116"/>
      <c r="C100" s="116"/>
      <c r="D100" s="116"/>
      <c r="E100" s="116"/>
      <c r="F100" s="116"/>
      <c r="G100" s="116"/>
      <c r="H100" s="116"/>
      <c r="I100" s="117"/>
    </row>
    <row r="101" spans="1:9" x14ac:dyDescent="0.2">
      <c r="A101" s="118" t="s">
        <v>167</v>
      </c>
      <c r="B101" s="113"/>
      <c r="C101" s="113"/>
      <c r="D101" s="113"/>
      <c r="E101" s="113"/>
      <c r="F101" s="113"/>
      <c r="G101" s="113"/>
      <c r="H101" s="113"/>
      <c r="I101" s="114"/>
    </row>
    <row r="102" spans="1:9" x14ac:dyDescent="0.2">
      <c r="A102" s="119" t="s">
        <v>147</v>
      </c>
      <c r="B102" s="120" t="s">
        <v>144</v>
      </c>
      <c r="C102" s="120" t="s">
        <v>145</v>
      </c>
      <c r="D102" s="120" t="s">
        <v>191</v>
      </c>
      <c r="E102" s="120" t="s">
        <v>192</v>
      </c>
      <c r="F102" s="120" t="s">
        <v>193</v>
      </c>
      <c r="G102" s="120" t="s">
        <v>257</v>
      </c>
      <c r="H102" s="120" t="s">
        <v>258</v>
      </c>
      <c r="I102" s="121"/>
    </row>
    <row r="103" spans="1:9" x14ac:dyDescent="0.2">
      <c r="A103" s="142">
        <v>2110</v>
      </c>
      <c r="B103" s="143" t="s">
        <v>259</v>
      </c>
      <c r="C103" s="144">
        <f>SUM(C104:C112)</f>
        <v>4810978.7799999993</v>
      </c>
      <c r="D103" s="144">
        <f>SUM(D104:D112)</f>
        <v>4810978.7799999993</v>
      </c>
      <c r="E103" s="144">
        <f>SUM(E104:E112)</f>
        <v>0</v>
      </c>
      <c r="F103" s="144">
        <f>SUM(F104:F112)</f>
        <v>0</v>
      </c>
      <c r="G103" s="144">
        <f>SUM(G104:G112)</f>
        <v>0</v>
      </c>
      <c r="H103" s="143"/>
      <c r="I103" s="136"/>
    </row>
    <row r="104" spans="1:9" x14ac:dyDescent="0.2">
      <c r="A104" s="142">
        <v>2111</v>
      </c>
      <c r="B104" s="143" t="s">
        <v>260</v>
      </c>
      <c r="C104" s="144">
        <v>38566.67</v>
      </c>
      <c r="D104" s="144">
        <f>C104</f>
        <v>38566.67</v>
      </c>
      <c r="E104" s="144">
        <v>0</v>
      </c>
      <c r="F104" s="144">
        <v>0</v>
      </c>
      <c r="G104" s="144">
        <v>0</v>
      </c>
      <c r="H104" s="143"/>
      <c r="I104" s="136"/>
    </row>
    <row r="105" spans="1:9" x14ac:dyDescent="0.2">
      <c r="A105" s="142">
        <v>2112</v>
      </c>
      <c r="B105" s="143" t="s">
        <v>261</v>
      </c>
      <c r="C105" s="144">
        <v>4551.3599999999997</v>
      </c>
      <c r="D105" s="144">
        <f t="shared" ref="D105:D112" si="1">C105</f>
        <v>4551.3599999999997</v>
      </c>
      <c r="E105" s="144">
        <v>0</v>
      </c>
      <c r="F105" s="144">
        <v>0</v>
      </c>
      <c r="G105" s="144">
        <v>0</v>
      </c>
      <c r="H105" s="143"/>
      <c r="I105" s="136"/>
    </row>
    <row r="106" spans="1:9" x14ac:dyDescent="0.2">
      <c r="A106" s="142">
        <v>2113</v>
      </c>
      <c r="B106" s="143" t="s">
        <v>262</v>
      </c>
      <c r="C106" s="144">
        <v>373184.93</v>
      </c>
      <c r="D106" s="144">
        <f t="shared" si="1"/>
        <v>373184.93</v>
      </c>
      <c r="E106" s="144">
        <v>0</v>
      </c>
      <c r="F106" s="144">
        <v>0</v>
      </c>
      <c r="G106" s="144">
        <v>0</v>
      </c>
      <c r="H106" s="143"/>
      <c r="I106" s="136"/>
    </row>
    <row r="107" spans="1:9" x14ac:dyDescent="0.2">
      <c r="A107" s="142">
        <v>2114</v>
      </c>
      <c r="B107" s="143" t="s">
        <v>263</v>
      </c>
      <c r="C107" s="144">
        <v>0</v>
      </c>
      <c r="D107" s="144">
        <f t="shared" si="1"/>
        <v>0</v>
      </c>
      <c r="E107" s="144">
        <v>0</v>
      </c>
      <c r="F107" s="144">
        <v>0</v>
      </c>
      <c r="G107" s="144">
        <v>0</v>
      </c>
      <c r="H107" s="143"/>
      <c r="I107" s="136"/>
    </row>
    <row r="108" spans="1:9" x14ac:dyDescent="0.2">
      <c r="A108" s="142">
        <v>2115</v>
      </c>
      <c r="B108" s="143" t="s">
        <v>264</v>
      </c>
      <c r="C108" s="144">
        <v>232978.74</v>
      </c>
      <c r="D108" s="144">
        <f t="shared" si="1"/>
        <v>232978.74</v>
      </c>
      <c r="E108" s="144">
        <v>0</v>
      </c>
      <c r="F108" s="144">
        <v>0</v>
      </c>
      <c r="G108" s="144">
        <v>0</v>
      </c>
      <c r="H108" s="143"/>
      <c r="I108" s="136"/>
    </row>
    <row r="109" spans="1:9" x14ac:dyDescent="0.2">
      <c r="A109" s="142">
        <v>2116</v>
      </c>
      <c r="B109" s="143" t="s">
        <v>265</v>
      </c>
      <c r="C109" s="144">
        <v>0</v>
      </c>
      <c r="D109" s="144">
        <f t="shared" si="1"/>
        <v>0</v>
      </c>
      <c r="E109" s="144">
        <v>0</v>
      </c>
      <c r="F109" s="144">
        <v>0</v>
      </c>
      <c r="G109" s="144">
        <v>0</v>
      </c>
      <c r="H109" s="143"/>
      <c r="I109" s="136"/>
    </row>
    <row r="110" spans="1:9" x14ac:dyDescent="0.2">
      <c r="A110" s="142">
        <v>2117</v>
      </c>
      <c r="B110" s="143" t="s">
        <v>266</v>
      </c>
      <c r="C110" s="144">
        <v>4121804.4</v>
      </c>
      <c r="D110" s="144">
        <f t="shared" si="1"/>
        <v>4121804.4</v>
      </c>
      <c r="E110" s="144">
        <v>0</v>
      </c>
      <c r="F110" s="144">
        <v>0</v>
      </c>
      <c r="G110" s="144">
        <v>0</v>
      </c>
      <c r="H110" s="143"/>
      <c r="I110" s="136"/>
    </row>
    <row r="111" spans="1:9" x14ac:dyDescent="0.2">
      <c r="A111" s="142">
        <v>2118</v>
      </c>
      <c r="B111" s="143" t="s">
        <v>267</v>
      </c>
      <c r="C111" s="144">
        <v>0</v>
      </c>
      <c r="D111" s="144">
        <f t="shared" si="1"/>
        <v>0</v>
      </c>
      <c r="E111" s="144">
        <v>0</v>
      </c>
      <c r="F111" s="144">
        <v>0</v>
      </c>
      <c r="G111" s="144">
        <v>0</v>
      </c>
      <c r="H111" s="143"/>
      <c r="I111" s="136"/>
    </row>
    <row r="112" spans="1:9" x14ac:dyDescent="0.2">
      <c r="A112" s="142">
        <v>2119</v>
      </c>
      <c r="B112" s="143" t="s">
        <v>268</v>
      </c>
      <c r="C112" s="144">
        <v>39892.68</v>
      </c>
      <c r="D112" s="144">
        <f t="shared" si="1"/>
        <v>39892.68</v>
      </c>
      <c r="E112" s="144">
        <v>0</v>
      </c>
      <c r="F112" s="144">
        <v>0</v>
      </c>
      <c r="G112" s="144">
        <v>0</v>
      </c>
      <c r="H112" s="143"/>
      <c r="I112" s="136"/>
    </row>
    <row r="113" spans="1:9" x14ac:dyDescent="0.2">
      <c r="A113" s="142">
        <v>2120</v>
      </c>
      <c r="B113" s="143" t="s">
        <v>269</v>
      </c>
      <c r="C113" s="144">
        <f>SUM(C114:C116)</f>
        <v>0</v>
      </c>
      <c r="D113" s="144">
        <f>SUM(D114:D116)</f>
        <v>0</v>
      </c>
      <c r="E113" s="144">
        <f t="shared" ref="E113:G113" si="2">SUM(E114:E116)</f>
        <v>0</v>
      </c>
      <c r="F113" s="144">
        <f t="shared" si="2"/>
        <v>0</v>
      </c>
      <c r="G113" s="144">
        <f t="shared" si="2"/>
        <v>0</v>
      </c>
      <c r="H113" s="143"/>
      <c r="I113" s="136"/>
    </row>
    <row r="114" spans="1:9" x14ac:dyDescent="0.2">
      <c r="A114" s="142">
        <v>2121</v>
      </c>
      <c r="B114" s="143" t="s">
        <v>270</v>
      </c>
      <c r="C114" s="144">
        <v>0</v>
      </c>
      <c r="D114" s="144">
        <f>C114</f>
        <v>0</v>
      </c>
      <c r="E114" s="144">
        <v>0</v>
      </c>
      <c r="F114" s="144">
        <v>0</v>
      </c>
      <c r="G114" s="144">
        <v>0</v>
      </c>
      <c r="H114" s="143"/>
      <c r="I114" s="136"/>
    </row>
    <row r="115" spans="1:9" x14ac:dyDescent="0.2">
      <c r="A115" s="142">
        <v>2122</v>
      </c>
      <c r="B115" s="143" t="s">
        <v>271</v>
      </c>
      <c r="C115" s="144">
        <v>0</v>
      </c>
      <c r="D115" s="144">
        <f>C115</f>
        <v>0</v>
      </c>
      <c r="E115" s="144">
        <v>0</v>
      </c>
      <c r="F115" s="144">
        <v>0</v>
      </c>
      <c r="G115" s="144">
        <v>0</v>
      </c>
      <c r="H115" s="143"/>
      <c r="I115" s="136"/>
    </row>
    <row r="116" spans="1:9" x14ac:dyDescent="0.2">
      <c r="A116" s="142">
        <v>2129</v>
      </c>
      <c r="B116" s="143" t="s">
        <v>272</v>
      </c>
      <c r="C116" s="144">
        <v>0</v>
      </c>
      <c r="D116" s="144">
        <f>C116</f>
        <v>0</v>
      </c>
      <c r="E116" s="144">
        <v>0</v>
      </c>
      <c r="F116" s="144">
        <v>0</v>
      </c>
      <c r="G116" s="144">
        <v>0</v>
      </c>
      <c r="H116" s="143"/>
      <c r="I116" s="136"/>
    </row>
    <row r="117" spans="1:9" x14ac:dyDescent="0.2">
      <c r="A117" s="115"/>
      <c r="B117" s="116"/>
      <c r="E117" s="116"/>
      <c r="F117" s="116"/>
      <c r="G117" s="116"/>
      <c r="H117" s="116"/>
      <c r="I117" s="117"/>
    </row>
    <row r="118" spans="1:9" x14ac:dyDescent="0.2">
      <c r="A118" s="118" t="s">
        <v>168</v>
      </c>
      <c r="B118" s="113"/>
      <c r="C118" s="113"/>
      <c r="D118" s="113"/>
      <c r="E118" s="113"/>
      <c r="F118" s="113"/>
      <c r="G118" s="113"/>
      <c r="H118" s="113"/>
      <c r="I118" s="114"/>
    </row>
    <row r="119" spans="1:9" x14ac:dyDescent="0.2">
      <c r="A119" s="119" t="s">
        <v>147</v>
      </c>
      <c r="B119" s="120" t="s">
        <v>144</v>
      </c>
      <c r="C119" s="120" t="s">
        <v>145</v>
      </c>
      <c r="D119" s="120" t="s">
        <v>148</v>
      </c>
      <c r="E119" s="120" t="s">
        <v>195</v>
      </c>
      <c r="F119" s="120"/>
      <c r="G119" s="120"/>
      <c r="H119" s="120"/>
      <c r="I119" s="121"/>
    </row>
    <row r="120" spans="1:9" x14ac:dyDescent="0.2">
      <c r="A120" s="142">
        <v>2160</v>
      </c>
      <c r="B120" s="143" t="s">
        <v>273</v>
      </c>
      <c r="C120" s="144">
        <v>0</v>
      </c>
      <c r="D120" s="143"/>
      <c r="E120" s="143"/>
      <c r="F120" s="143"/>
      <c r="G120" s="143"/>
      <c r="H120" s="143"/>
      <c r="I120" s="136"/>
    </row>
    <row r="121" spans="1:9" x14ac:dyDescent="0.2">
      <c r="A121" s="142">
        <v>2161</v>
      </c>
      <c r="B121" s="143" t="s">
        <v>274</v>
      </c>
      <c r="C121" s="144">
        <v>0</v>
      </c>
      <c r="D121" s="143"/>
      <c r="E121" s="143"/>
      <c r="F121" s="143"/>
      <c r="G121" s="143"/>
      <c r="H121" s="143"/>
      <c r="I121" s="136"/>
    </row>
    <row r="122" spans="1:9" x14ac:dyDescent="0.2">
      <c r="A122" s="142">
        <v>2162</v>
      </c>
      <c r="B122" s="143" t="s">
        <v>275</v>
      </c>
      <c r="C122" s="144">
        <v>0</v>
      </c>
      <c r="D122" s="143"/>
      <c r="E122" s="143"/>
      <c r="F122" s="143"/>
      <c r="G122" s="143"/>
      <c r="H122" s="143"/>
      <c r="I122" s="136"/>
    </row>
    <row r="123" spans="1:9" x14ac:dyDescent="0.2">
      <c r="A123" s="142">
        <v>2163</v>
      </c>
      <c r="B123" s="143" t="s">
        <v>276</v>
      </c>
      <c r="C123" s="144">
        <v>0</v>
      </c>
      <c r="D123" s="143"/>
      <c r="E123" s="143"/>
      <c r="F123" s="143"/>
      <c r="G123" s="143"/>
      <c r="H123" s="143"/>
      <c r="I123" s="136"/>
    </row>
    <row r="124" spans="1:9" x14ac:dyDescent="0.2">
      <c r="A124" s="142">
        <v>2164</v>
      </c>
      <c r="B124" s="143" t="s">
        <v>277</v>
      </c>
      <c r="C124" s="144">
        <v>0</v>
      </c>
      <c r="D124" s="143"/>
      <c r="E124" s="143"/>
      <c r="F124" s="143"/>
      <c r="G124" s="143"/>
      <c r="H124" s="143"/>
      <c r="I124" s="136"/>
    </row>
    <row r="125" spans="1:9" x14ac:dyDescent="0.2">
      <c r="A125" s="142">
        <v>2165</v>
      </c>
      <c r="B125" s="143" t="s">
        <v>278</v>
      </c>
      <c r="C125" s="144">
        <v>0</v>
      </c>
      <c r="D125" s="143"/>
      <c r="E125" s="143"/>
      <c r="F125" s="143"/>
      <c r="G125" s="143"/>
      <c r="H125" s="143"/>
      <c r="I125" s="136"/>
    </row>
    <row r="126" spans="1:9" x14ac:dyDescent="0.2">
      <c r="A126" s="142">
        <v>2166</v>
      </c>
      <c r="B126" s="143" t="s">
        <v>279</v>
      </c>
      <c r="C126" s="144">
        <v>0</v>
      </c>
      <c r="D126" s="143"/>
      <c r="E126" s="143"/>
      <c r="F126" s="143"/>
      <c r="G126" s="143"/>
      <c r="H126" s="143"/>
      <c r="I126" s="136"/>
    </row>
    <row r="127" spans="1:9" x14ac:dyDescent="0.2">
      <c r="A127" s="142">
        <v>2250</v>
      </c>
      <c r="B127" s="143" t="s">
        <v>280</v>
      </c>
      <c r="C127" s="144">
        <f>SUM(C128:C133)</f>
        <v>8750</v>
      </c>
      <c r="D127" s="143"/>
      <c r="E127" s="143"/>
      <c r="F127" s="143"/>
      <c r="G127" s="143"/>
      <c r="H127" s="143"/>
      <c r="I127" s="136"/>
    </row>
    <row r="128" spans="1:9" x14ac:dyDescent="0.2">
      <c r="A128" s="142">
        <v>2251</v>
      </c>
      <c r="B128" s="143" t="s">
        <v>281</v>
      </c>
      <c r="C128" s="144">
        <v>8750</v>
      </c>
      <c r="D128" s="143"/>
      <c r="E128" s="143"/>
      <c r="F128" s="143"/>
      <c r="G128" s="143"/>
      <c r="H128" s="143"/>
      <c r="I128" s="136"/>
    </row>
    <row r="129" spans="1:9" x14ac:dyDescent="0.2">
      <c r="A129" s="142">
        <v>2252</v>
      </c>
      <c r="B129" s="143" t="s">
        <v>282</v>
      </c>
      <c r="C129" s="144">
        <v>0</v>
      </c>
      <c r="D129" s="143"/>
      <c r="E129" s="143"/>
      <c r="F129" s="143"/>
      <c r="G129" s="143"/>
      <c r="H129" s="143"/>
      <c r="I129" s="136"/>
    </row>
    <row r="130" spans="1:9" x14ac:dyDescent="0.2">
      <c r="A130" s="142">
        <v>2253</v>
      </c>
      <c r="B130" s="143" t="s">
        <v>283</v>
      </c>
      <c r="C130" s="144">
        <v>0</v>
      </c>
      <c r="D130" s="143"/>
      <c r="E130" s="143"/>
      <c r="F130" s="143"/>
      <c r="G130" s="143"/>
      <c r="H130" s="143"/>
      <c r="I130" s="136"/>
    </row>
    <row r="131" spans="1:9" x14ac:dyDescent="0.2">
      <c r="A131" s="142">
        <v>2254</v>
      </c>
      <c r="B131" s="143" t="s">
        <v>284</v>
      </c>
      <c r="C131" s="144">
        <v>0</v>
      </c>
      <c r="D131" s="143"/>
      <c r="E131" s="143"/>
      <c r="F131" s="143"/>
      <c r="G131" s="143"/>
      <c r="H131" s="143"/>
      <c r="I131" s="136"/>
    </row>
    <row r="132" spans="1:9" x14ac:dyDescent="0.2">
      <c r="A132" s="142">
        <v>2255</v>
      </c>
      <c r="B132" s="143" t="s">
        <v>285</v>
      </c>
      <c r="C132" s="144">
        <v>0</v>
      </c>
      <c r="D132" s="143"/>
      <c r="E132" s="143"/>
      <c r="F132" s="143"/>
      <c r="G132" s="143"/>
      <c r="H132" s="143"/>
      <c r="I132" s="136"/>
    </row>
    <row r="133" spans="1:9" x14ac:dyDescent="0.2">
      <c r="A133" s="142">
        <v>2256</v>
      </c>
      <c r="B133" s="143" t="s">
        <v>286</v>
      </c>
      <c r="C133" s="144">
        <v>0</v>
      </c>
      <c r="D133" s="143"/>
      <c r="E133" s="143"/>
      <c r="F133" s="143"/>
      <c r="G133" s="143"/>
      <c r="H133" s="143"/>
      <c r="I133" s="136"/>
    </row>
    <row r="134" spans="1:9" x14ac:dyDescent="0.2">
      <c r="A134" s="115"/>
      <c r="B134" s="116"/>
      <c r="C134" s="116"/>
      <c r="D134" s="116"/>
      <c r="E134" s="116"/>
      <c r="F134" s="116"/>
      <c r="G134" s="116"/>
      <c r="H134" s="116"/>
      <c r="I134" s="117"/>
    </row>
    <row r="135" spans="1:9" x14ac:dyDescent="0.2">
      <c r="A135" s="118" t="s">
        <v>169</v>
      </c>
      <c r="B135" s="113"/>
      <c r="C135" s="113"/>
      <c r="D135" s="113"/>
      <c r="E135" s="113"/>
      <c r="F135" s="113"/>
      <c r="G135" s="113"/>
      <c r="H135" s="113"/>
      <c r="I135" s="114"/>
    </row>
    <row r="136" spans="1:9" x14ac:dyDescent="0.2">
      <c r="A136" s="119" t="s">
        <v>147</v>
      </c>
      <c r="B136" s="120" t="s">
        <v>144</v>
      </c>
      <c r="C136" s="120" t="s">
        <v>145</v>
      </c>
      <c r="D136" s="120" t="s">
        <v>148</v>
      </c>
      <c r="E136" s="120" t="s">
        <v>195</v>
      </c>
      <c r="F136" s="120"/>
      <c r="G136" s="120"/>
      <c r="H136" s="120"/>
      <c r="I136" s="121"/>
    </row>
    <row r="137" spans="1:9" x14ac:dyDescent="0.2">
      <c r="A137" s="142">
        <v>2159</v>
      </c>
      <c r="B137" s="143" t="s">
        <v>287</v>
      </c>
      <c r="C137" s="144">
        <v>0</v>
      </c>
      <c r="D137" s="143"/>
      <c r="E137" s="143"/>
      <c r="F137" s="143"/>
      <c r="G137" s="143"/>
      <c r="H137" s="143"/>
      <c r="I137" s="136"/>
    </row>
    <row r="138" spans="1:9" x14ac:dyDescent="0.2">
      <c r="A138" s="142">
        <v>2199</v>
      </c>
      <c r="B138" s="143" t="s">
        <v>288</v>
      </c>
      <c r="C138" s="144">
        <v>0</v>
      </c>
      <c r="D138" s="143"/>
      <c r="E138" s="143"/>
      <c r="F138" s="143"/>
      <c r="G138" s="143"/>
      <c r="H138" s="143"/>
      <c r="I138" s="136"/>
    </row>
    <row r="139" spans="1:9" x14ac:dyDescent="0.2">
      <c r="A139" s="142">
        <v>2240</v>
      </c>
      <c r="B139" s="143" t="s">
        <v>289</v>
      </c>
      <c r="C139" s="144">
        <f>SUM(C140:C142)</f>
        <v>97653</v>
      </c>
      <c r="D139" s="143"/>
      <c r="E139" s="143"/>
      <c r="F139" s="143"/>
      <c r="G139" s="143"/>
      <c r="H139" s="143"/>
      <c r="I139" s="136"/>
    </row>
    <row r="140" spans="1:9" x14ac:dyDescent="0.2">
      <c r="A140" s="142">
        <v>2241</v>
      </c>
      <c r="B140" s="143" t="s">
        <v>290</v>
      </c>
      <c r="C140" s="144">
        <v>0</v>
      </c>
      <c r="D140" s="143"/>
      <c r="E140" s="143"/>
      <c r="F140" s="143"/>
      <c r="G140" s="143"/>
      <c r="H140" s="143"/>
      <c r="I140" s="136"/>
    </row>
    <row r="141" spans="1:9" x14ac:dyDescent="0.2">
      <c r="A141" s="142">
        <v>2242</v>
      </c>
      <c r="B141" s="143" t="s">
        <v>291</v>
      </c>
      <c r="C141" s="144">
        <v>0</v>
      </c>
      <c r="D141" s="143"/>
      <c r="E141" s="143"/>
      <c r="F141" s="143"/>
      <c r="G141" s="143"/>
      <c r="H141" s="143"/>
      <c r="I141" s="136"/>
    </row>
    <row r="142" spans="1:9" x14ac:dyDescent="0.2">
      <c r="A142" s="142">
        <v>2249</v>
      </c>
      <c r="B142" s="143" t="s">
        <v>292</v>
      </c>
      <c r="C142" s="144">
        <v>97653</v>
      </c>
      <c r="D142" s="143"/>
      <c r="E142" s="143"/>
      <c r="F142" s="143"/>
      <c r="G142" s="143"/>
      <c r="H142" s="143"/>
      <c r="I142" s="136"/>
    </row>
    <row r="143" spans="1:9" x14ac:dyDescent="0.2">
      <c r="A143" s="115"/>
      <c r="B143" s="116"/>
      <c r="C143" s="116"/>
      <c r="D143" s="116"/>
      <c r="E143" s="116"/>
      <c r="F143" s="116"/>
      <c r="G143" s="116"/>
      <c r="H143" s="116"/>
      <c r="I143" s="117"/>
    </row>
    <row r="144" spans="1:9" x14ac:dyDescent="0.2">
      <c r="A144" s="122"/>
      <c r="B144" s="123"/>
      <c r="C144" s="123"/>
      <c r="D144" s="123"/>
      <c r="E144" s="123"/>
      <c r="F144" s="123"/>
      <c r="G144" s="123"/>
      <c r="H144" s="123"/>
      <c r="I144" s="124"/>
    </row>
  </sheetData>
  <sheetProtection formatCells="0" formatColumns="0" formatRows="0" insertColumns="0" insertRows="0" insertHyperlinks="0" deleteColumns="0" deleteRows="0" sort="0" autoFilter="0" pivotTables="0"/>
  <mergeCells count="3">
    <mergeCell ref="A1:I1"/>
    <mergeCell ref="A2:I2"/>
    <mergeCell ref="A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9"/>
  <sheetViews>
    <sheetView zoomScale="80" zoomScaleNormal="80" workbookViewId="0">
      <selection activeCell="A3" sqref="A3:E3"/>
    </sheetView>
  </sheetViews>
  <sheetFormatPr baseColWidth="10" defaultColWidth="9.109375" defaultRowHeight="10.199999999999999" x14ac:dyDescent="0.2"/>
  <cols>
    <col min="1" max="1" width="10" style="33" customWidth="1"/>
    <col min="2" max="2" width="46.33203125" style="33" customWidth="1"/>
    <col min="3" max="3" width="24" style="33" customWidth="1"/>
    <col min="4" max="4" width="23.33203125" style="33" customWidth="1"/>
    <col min="5" max="5" width="16.5546875" style="33" customWidth="1"/>
    <col min="6" max="16384" width="9.109375" style="33"/>
  </cols>
  <sheetData>
    <row r="1" spans="1:5" s="34" customFormat="1" ht="18.899999999999999" customHeight="1" x14ac:dyDescent="0.3">
      <c r="A1" s="201" t="str">
        <f>ESF!A1</f>
        <v>Municipio de Comonfort, Guanajuato</v>
      </c>
      <c r="B1" s="202"/>
      <c r="C1" s="202"/>
      <c r="D1" s="202"/>
      <c r="E1" s="203"/>
    </row>
    <row r="2" spans="1:5" s="32" customFormat="1" ht="18.899999999999999" customHeight="1" x14ac:dyDescent="0.3">
      <c r="A2" s="204" t="s">
        <v>293</v>
      </c>
      <c r="B2" s="205"/>
      <c r="C2" s="205"/>
      <c r="D2" s="205"/>
      <c r="E2" s="206"/>
    </row>
    <row r="3" spans="1:5" s="32" customFormat="1" ht="18.899999999999999" customHeight="1" x14ac:dyDescent="0.3">
      <c r="A3" s="204" t="str">
        <f>ESF!A3</f>
        <v>Correspondiente del 1 de Enero al 30 de Septiembre del 2021</v>
      </c>
      <c r="B3" s="205"/>
      <c r="C3" s="205"/>
      <c r="D3" s="205"/>
      <c r="E3" s="206"/>
    </row>
    <row r="4" spans="1:5" x14ac:dyDescent="0.2">
      <c r="A4" s="112" t="s">
        <v>184</v>
      </c>
      <c r="B4" s="113"/>
      <c r="C4" s="113"/>
      <c r="D4" s="113"/>
      <c r="E4" s="114"/>
    </row>
    <row r="5" spans="1:5" x14ac:dyDescent="0.2">
      <c r="A5" s="150"/>
      <c r="B5" s="147"/>
      <c r="C5" s="147"/>
      <c r="D5" s="147"/>
      <c r="E5" s="148"/>
    </row>
    <row r="6" spans="1:5" x14ac:dyDescent="0.2">
      <c r="A6" s="118" t="s">
        <v>524</v>
      </c>
      <c r="B6" s="113"/>
      <c r="C6" s="113"/>
      <c r="D6" s="113"/>
      <c r="E6" s="114"/>
    </row>
    <row r="7" spans="1:5" x14ac:dyDescent="0.2">
      <c r="A7" s="129" t="s">
        <v>147</v>
      </c>
      <c r="B7" s="130" t="s">
        <v>144</v>
      </c>
      <c r="C7" s="130" t="s">
        <v>145</v>
      </c>
      <c r="D7" s="130" t="s">
        <v>294</v>
      </c>
      <c r="E7" s="131"/>
    </row>
    <row r="8" spans="1:5" x14ac:dyDescent="0.2">
      <c r="A8" s="145">
        <v>4100</v>
      </c>
      <c r="B8" s="133" t="s">
        <v>295</v>
      </c>
      <c r="C8" s="134">
        <f>SUM(C9+C19+C25+C28+C34+C37+C46)</f>
        <v>33628492.079999998</v>
      </c>
      <c r="D8" s="143"/>
      <c r="E8" s="136"/>
    </row>
    <row r="9" spans="1:5" x14ac:dyDescent="0.2">
      <c r="A9" s="145">
        <v>4110</v>
      </c>
      <c r="B9" s="133" t="s">
        <v>296</v>
      </c>
      <c r="C9" s="134">
        <f>SUM(C10:C18)</f>
        <v>21918511.43</v>
      </c>
      <c r="D9" s="143"/>
      <c r="E9" s="136"/>
    </row>
    <row r="10" spans="1:5" x14ac:dyDescent="0.2">
      <c r="A10" s="145">
        <v>4111</v>
      </c>
      <c r="B10" s="133" t="s">
        <v>297</v>
      </c>
      <c r="C10" s="134">
        <v>34048</v>
      </c>
      <c r="D10" s="143"/>
      <c r="E10" s="136"/>
    </row>
    <row r="11" spans="1:5" x14ac:dyDescent="0.2">
      <c r="A11" s="145">
        <v>4112</v>
      </c>
      <c r="B11" s="133" t="s">
        <v>298</v>
      </c>
      <c r="C11" s="134">
        <v>18166765.02</v>
      </c>
      <c r="D11" s="143"/>
      <c r="E11" s="136"/>
    </row>
    <row r="12" spans="1:5" x14ac:dyDescent="0.2">
      <c r="A12" s="145">
        <v>4113</v>
      </c>
      <c r="B12" s="133" t="s">
        <v>299</v>
      </c>
      <c r="C12" s="134">
        <v>2357059.98</v>
      </c>
      <c r="D12" s="143"/>
      <c r="E12" s="136"/>
    </row>
    <row r="13" spans="1:5" x14ac:dyDescent="0.2">
      <c r="A13" s="145">
        <v>4114</v>
      </c>
      <c r="B13" s="133" t="s">
        <v>300</v>
      </c>
      <c r="C13" s="134">
        <v>0</v>
      </c>
      <c r="D13" s="143"/>
      <c r="E13" s="136"/>
    </row>
    <row r="14" spans="1:5" x14ac:dyDescent="0.2">
      <c r="A14" s="145">
        <v>4115</v>
      </c>
      <c r="B14" s="133" t="s">
        <v>301</v>
      </c>
      <c r="C14" s="134">
        <v>0</v>
      </c>
      <c r="D14" s="143"/>
      <c r="E14" s="136"/>
    </row>
    <row r="15" spans="1:5" x14ac:dyDescent="0.2">
      <c r="A15" s="145">
        <v>4116</v>
      </c>
      <c r="B15" s="133" t="s">
        <v>302</v>
      </c>
      <c r="C15" s="134">
        <v>0</v>
      </c>
      <c r="D15" s="143"/>
      <c r="E15" s="136"/>
    </row>
    <row r="16" spans="1:5" x14ac:dyDescent="0.2">
      <c r="A16" s="145">
        <v>4117</v>
      </c>
      <c r="B16" s="133" t="s">
        <v>303</v>
      </c>
      <c r="C16" s="134">
        <v>1360638.43</v>
      </c>
      <c r="D16" s="143"/>
      <c r="E16" s="136"/>
    </row>
    <row r="17" spans="1:5" ht="30.6" x14ac:dyDescent="0.2">
      <c r="A17" s="145">
        <v>4118</v>
      </c>
      <c r="B17" s="146" t="s">
        <v>501</v>
      </c>
      <c r="C17" s="134">
        <v>0</v>
      </c>
      <c r="D17" s="143"/>
      <c r="E17" s="136"/>
    </row>
    <row r="18" spans="1:5" x14ac:dyDescent="0.2">
      <c r="A18" s="145">
        <v>4119</v>
      </c>
      <c r="B18" s="133" t="s">
        <v>304</v>
      </c>
      <c r="C18" s="134">
        <v>0</v>
      </c>
      <c r="D18" s="143"/>
      <c r="E18" s="136"/>
    </row>
    <row r="19" spans="1:5" x14ac:dyDescent="0.2">
      <c r="A19" s="145">
        <v>4120</v>
      </c>
      <c r="B19" s="133" t="s">
        <v>305</v>
      </c>
      <c r="C19" s="134">
        <f>SUM(C20:C24)</f>
        <v>0</v>
      </c>
      <c r="D19" s="143"/>
      <c r="E19" s="136"/>
    </row>
    <row r="20" spans="1:5" x14ac:dyDescent="0.2">
      <c r="A20" s="145">
        <v>4121</v>
      </c>
      <c r="B20" s="133" t="s">
        <v>306</v>
      </c>
      <c r="C20" s="134">
        <v>0</v>
      </c>
      <c r="D20" s="143"/>
      <c r="E20" s="136"/>
    </row>
    <row r="21" spans="1:5" x14ac:dyDescent="0.2">
      <c r="A21" s="145">
        <v>4122</v>
      </c>
      <c r="B21" s="133" t="s">
        <v>502</v>
      </c>
      <c r="C21" s="134">
        <v>0</v>
      </c>
      <c r="D21" s="143"/>
      <c r="E21" s="136"/>
    </row>
    <row r="22" spans="1:5" x14ac:dyDescent="0.2">
      <c r="A22" s="145">
        <v>4123</v>
      </c>
      <c r="B22" s="133" t="s">
        <v>307</v>
      </c>
      <c r="C22" s="134">
        <v>0</v>
      </c>
      <c r="D22" s="143"/>
      <c r="E22" s="136"/>
    </row>
    <row r="23" spans="1:5" x14ac:dyDescent="0.2">
      <c r="A23" s="145">
        <v>4124</v>
      </c>
      <c r="B23" s="133" t="s">
        <v>308</v>
      </c>
      <c r="C23" s="134">
        <v>0</v>
      </c>
      <c r="D23" s="143"/>
      <c r="E23" s="136"/>
    </row>
    <row r="24" spans="1:5" x14ac:dyDescent="0.2">
      <c r="A24" s="145">
        <v>4129</v>
      </c>
      <c r="B24" s="133" t="s">
        <v>309</v>
      </c>
      <c r="C24" s="134">
        <v>0</v>
      </c>
      <c r="D24" s="143"/>
      <c r="E24" s="136"/>
    </row>
    <row r="25" spans="1:5" x14ac:dyDescent="0.2">
      <c r="A25" s="145">
        <v>4130</v>
      </c>
      <c r="B25" s="133" t="s">
        <v>310</v>
      </c>
      <c r="C25" s="134">
        <f>SUM(C26:C27)</f>
        <v>0</v>
      </c>
      <c r="D25" s="143"/>
      <c r="E25" s="136"/>
    </row>
    <row r="26" spans="1:5" x14ac:dyDescent="0.2">
      <c r="A26" s="145">
        <v>4131</v>
      </c>
      <c r="B26" s="133" t="s">
        <v>311</v>
      </c>
      <c r="C26" s="134">
        <v>0</v>
      </c>
      <c r="D26" s="143"/>
      <c r="E26" s="136"/>
    </row>
    <row r="27" spans="1:5" ht="30.6" x14ac:dyDescent="0.2">
      <c r="A27" s="145">
        <v>4132</v>
      </c>
      <c r="B27" s="146" t="s">
        <v>503</v>
      </c>
      <c r="C27" s="134">
        <v>0</v>
      </c>
      <c r="D27" s="143"/>
      <c r="E27" s="136"/>
    </row>
    <row r="28" spans="1:5" x14ac:dyDescent="0.2">
      <c r="A28" s="145">
        <v>4140</v>
      </c>
      <c r="B28" s="133" t="s">
        <v>312</v>
      </c>
      <c r="C28" s="134">
        <f>SUM(C29:C33)</f>
        <v>9646897.7100000009</v>
      </c>
      <c r="D28" s="143"/>
      <c r="E28" s="136"/>
    </row>
    <row r="29" spans="1:5" x14ac:dyDescent="0.2">
      <c r="A29" s="145">
        <v>4141</v>
      </c>
      <c r="B29" s="133" t="s">
        <v>313</v>
      </c>
      <c r="C29" s="134">
        <v>641165.5</v>
      </c>
      <c r="D29" s="143"/>
      <c r="E29" s="136"/>
    </row>
    <row r="30" spans="1:5" x14ac:dyDescent="0.2">
      <c r="A30" s="145">
        <v>4143</v>
      </c>
      <c r="B30" s="133" t="s">
        <v>314</v>
      </c>
      <c r="C30" s="134">
        <v>9005732.2100000009</v>
      </c>
      <c r="D30" s="143"/>
      <c r="E30" s="136"/>
    </row>
    <row r="31" spans="1:5" x14ac:dyDescent="0.2">
      <c r="A31" s="145">
        <v>4144</v>
      </c>
      <c r="B31" s="133" t="s">
        <v>315</v>
      </c>
      <c r="C31" s="134">
        <v>0</v>
      </c>
      <c r="D31" s="143"/>
      <c r="E31" s="136"/>
    </row>
    <row r="32" spans="1:5" ht="20.399999999999999" x14ac:dyDescent="0.2">
      <c r="A32" s="145">
        <v>4145</v>
      </c>
      <c r="B32" s="146" t="s">
        <v>504</v>
      </c>
      <c r="C32" s="134">
        <v>0</v>
      </c>
      <c r="D32" s="143"/>
      <c r="E32" s="136"/>
    </row>
    <row r="33" spans="1:5" x14ac:dyDescent="0.2">
      <c r="A33" s="145">
        <v>4149</v>
      </c>
      <c r="B33" s="133" t="s">
        <v>316</v>
      </c>
      <c r="C33" s="134">
        <v>0</v>
      </c>
      <c r="D33" s="143"/>
      <c r="E33" s="136"/>
    </row>
    <row r="34" spans="1:5" x14ac:dyDescent="0.2">
      <c r="A34" s="145">
        <v>4150</v>
      </c>
      <c r="B34" s="133" t="s">
        <v>505</v>
      </c>
      <c r="C34" s="134">
        <f>SUM(C35:C36)</f>
        <v>713877.63</v>
      </c>
      <c r="D34" s="143"/>
      <c r="E34" s="136"/>
    </row>
    <row r="35" spans="1:5" x14ac:dyDescent="0.2">
      <c r="A35" s="145">
        <v>4151</v>
      </c>
      <c r="B35" s="133" t="s">
        <v>505</v>
      </c>
      <c r="C35" s="134">
        <v>713877.63</v>
      </c>
      <c r="D35" s="143"/>
      <c r="E35" s="136"/>
    </row>
    <row r="36" spans="1:5" ht="30.6" x14ac:dyDescent="0.2">
      <c r="A36" s="145">
        <v>4154</v>
      </c>
      <c r="B36" s="146" t="s">
        <v>506</v>
      </c>
      <c r="C36" s="134">
        <v>0</v>
      </c>
      <c r="D36" s="143"/>
      <c r="E36" s="136"/>
    </row>
    <row r="37" spans="1:5" x14ac:dyDescent="0.2">
      <c r="A37" s="145">
        <v>4160</v>
      </c>
      <c r="B37" s="133" t="s">
        <v>507</v>
      </c>
      <c r="C37" s="134">
        <f>SUM(C38:C45)</f>
        <v>1349205.31</v>
      </c>
      <c r="D37" s="143"/>
      <c r="E37" s="136"/>
    </row>
    <row r="38" spans="1:5" x14ac:dyDescent="0.2">
      <c r="A38" s="145">
        <v>4161</v>
      </c>
      <c r="B38" s="133" t="s">
        <v>317</v>
      </c>
      <c r="C38" s="134">
        <v>0</v>
      </c>
      <c r="D38" s="143"/>
      <c r="E38" s="136"/>
    </row>
    <row r="39" spans="1:5" x14ac:dyDescent="0.2">
      <c r="A39" s="145">
        <v>4162</v>
      </c>
      <c r="B39" s="133" t="s">
        <v>318</v>
      </c>
      <c r="C39" s="134">
        <v>309401.3</v>
      </c>
      <c r="D39" s="143"/>
      <c r="E39" s="136"/>
    </row>
    <row r="40" spans="1:5" x14ac:dyDescent="0.2">
      <c r="A40" s="145">
        <v>4163</v>
      </c>
      <c r="B40" s="133" t="s">
        <v>319</v>
      </c>
      <c r="C40" s="134">
        <v>35516.97</v>
      </c>
      <c r="D40" s="143"/>
      <c r="E40" s="136"/>
    </row>
    <row r="41" spans="1:5" x14ac:dyDescent="0.2">
      <c r="A41" s="145">
        <v>4164</v>
      </c>
      <c r="B41" s="133" t="s">
        <v>320</v>
      </c>
      <c r="C41" s="134">
        <v>0</v>
      </c>
      <c r="D41" s="143"/>
      <c r="E41" s="136"/>
    </row>
    <row r="42" spans="1:5" x14ac:dyDescent="0.2">
      <c r="A42" s="145">
        <v>4165</v>
      </c>
      <c r="B42" s="133" t="s">
        <v>321</v>
      </c>
      <c r="C42" s="134">
        <v>0</v>
      </c>
      <c r="D42" s="143"/>
      <c r="E42" s="136"/>
    </row>
    <row r="43" spans="1:5" ht="30.6" x14ac:dyDescent="0.2">
      <c r="A43" s="145">
        <v>4166</v>
      </c>
      <c r="B43" s="146" t="s">
        <v>508</v>
      </c>
      <c r="C43" s="134">
        <v>0</v>
      </c>
      <c r="D43" s="143"/>
      <c r="E43" s="136"/>
    </row>
    <row r="44" spans="1:5" x14ac:dyDescent="0.2">
      <c r="A44" s="145">
        <v>4168</v>
      </c>
      <c r="B44" s="133" t="s">
        <v>322</v>
      </c>
      <c r="C44" s="134">
        <v>375</v>
      </c>
      <c r="D44" s="143"/>
      <c r="E44" s="136"/>
    </row>
    <row r="45" spans="1:5" x14ac:dyDescent="0.2">
      <c r="A45" s="145">
        <v>4169</v>
      </c>
      <c r="B45" s="133" t="s">
        <v>323</v>
      </c>
      <c r="C45" s="134">
        <v>1003912.04</v>
      </c>
      <c r="D45" s="143"/>
      <c r="E45" s="136"/>
    </row>
    <row r="46" spans="1:5" x14ac:dyDescent="0.2">
      <c r="A46" s="145">
        <v>4170</v>
      </c>
      <c r="B46" s="133" t="s">
        <v>509</v>
      </c>
      <c r="C46" s="134">
        <f>SUM(C47:C54)</f>
        <v>0</v>
      </c>
      <c r="D46" s="143"/>
      <c r="E46" s="136"/>
    </row>
    <row r="47" spans="1:5" x14ac:dyDescent="0.2">
      <c r="A47" s="145">
        <v>4171</v>
      </c>
      <c r="B47" s="149" t="s">
        <v>510</v>
      </c>
      <c r="C47" s="134">
        <v>0</v>
      </c>
      <c r="D47" s="143"/>
      <c r="E47" s="136"/>
    </row>
    <row r="48" spans="1:5" x14ac:dyDescent="0.2">
      <c r="A48" s="145">
        <v>4172</v>
      </c>
      <c r="B48" s="133" t="s">
        <v>511</v>
      </c>
      <c r="C48" s="134">
        <v>0</v>
      </c>
      <c r="D48" s="143"/>
      <c r="E48" s="136"/>
    </row>
    <row r="49" spans="1:5" ht="20.399999999999999" x14ac:dyDescent="0.2">
      <c r="A49" s="145">
        <v>4173</v>
      </c>
      <c r="B49" s="146" t="s">
        <v>512</v>
      </c>
      <c r="C49" s="134">
        <v>0</v>
      </c>
      <c r="D49" s="143"/>
      <c r="E49" s="136"/>
    </row>
    <row r="50" spans="1:5" ht="30.6" x14ac:dyDescent="0.2">
      <c r="A50" s="145">
        <v>4174</v>
      </c>
      <c r="B50" s="146" t="s">
        <v>513</v>
      </c>
      <c r="C50" s="134">
        <v>0</v>
      </c>
      <c r="D50" s="143"/>
      <c r="E50" s="136"/>
    </row>
    <row r="51" spans="1:5" ht="30.6" x14ac:dyDescent="0.2">
      <c r="A51" s="145">
        <v>4175</v>
      </c>
      <c r="B51" s="146" t="s">
        <v>514</v>
      </c>
      <c r="C51" s="134">
        <v>0</v>
      </c>
      <c r="D51" s="143"/>
      <c r="E51" s="136"/>
    </row>
    <row r="52" spans="1:5" ht="30.6" x14ac:dyDescent="0.2">
      <c r="A52" s="145">
        <v>4176</v>
      </c>
      <c r="B52" s="146" t="s">
        <v>515</v>
      </c>
      <c r="C52" s="134">
        <v>0</v>
      </c>
      <c r="D52" s="143"/>
      <c r="E52" s="136"/>
    </row>
    <row r="53" spans="1:5" ht="30.6" x14ac:dyDescent="0.2">
      <c r="A53" s="145">
        <v>4177</v>
      </c>
      <c r="B53" s="146" t="s">
        <v>516</v>
      </c>
      <c r="C53" s="134">
        <v>0</v>
      </c>
      <c r="D53" s="143"/>
      <c r="E53" s="136"/>
    </row>
    <row r="54" spans="1:5" ht="20.399999999999999" x14ac:dyDescent="0.2">
      <c r="A54" s="145">
        <v>4178</v>
      </c>
      <c r="B54" s="146" t="s">
        <v>517</v>
      </c>
      <c r="C54" s="134">
        <v>0</v>
      </c>
      <c r="D54" s="143"/>
      <c r="E54" s="136"/>
    </row>
    <row r="55" spans="1:5" x14ac:dyDescent="0.2">
      <c r="A55" s="167"/>
      <c r="B55" s="168"/>
      <c r="C55" s="161"/>
      <c r="D55" s="147"/>
      <c r="E55" s="148"/>
    </row>
    <row r="56" spans="1:5" x14ac:dyDescent="0.2">
      <c r="A56" s="118" t="s">
        <v>523</v>
      </c>
      <c r="B56" s="113"/>
      <c r="C56" s="113"/>
      <c r="D56" s="113"/>
      <c r="E56" s="114"/>
    </row>
    <row r="57" spans="1:5" x14ac:dyDescent="0.2">
      <c r="A57" s="129" t="s">
        <v>147</v>
      </c>
      <c r="B57" s="130" t="s">
        <v>144</v>
      </c>
      <c r="C57" s="130" t="s">
        <v>145</v>
      </c>
      <c r="D57" s="130" t="s">
        <v>541</v>
      </c>
      <c r="E57" s="131"/>
    </row>
    <row r="58" spans="1:5" ht="51" x14ac:dyDescent="0.2">
      <c r="A58" s="145">
        <v>4200</v>
      </c>
      <c r="B58" s="146" t="s">
        <v>518</v>
      </c>
      <c r="C58" s="134">
        <f>+C59+C65</f>
        <v>185053121.53</v>
      </c>
      <c r="D58" s="143"/>
      <c r="E58" s="136"/>
    </row>
    <row r="59" spans="1:5" ht="20.399999999999999" x14ac:dyDescent="0.2">
      <c r="A59" s="145">
        <v>4210</v>
      </c>
      <c r="B59" s="146" t="s">
        <v>519</v>
      </c>
      <c r="C59" s="134">
        <f>SUM(C60:C64)</f>
        <v>185053121.53</v>
      </c>
      <c r="D59" s="143"/>
      <c r="E59" s="136"/>
    </row>
    <row r="60" spans="1:5" x14ac:dyDescent="0.2">
      <c r="A60" s="145">
        <v>4211</v>
      </c>
      <c r="B60" s="133" t="s">
        <v>324</v>
      </c>
      <c r="C60" s="134">
        <v>78828011.920000002</v>
      </c>
      <c r="D60" s="143"/>
      <c r="E60" s="136"/>
    </row>
    <row r="61" spans="1:5" x14ac:dyDescent="0.2">
      <c r="A61" s="145">
        <v>4212</v>
      </c>
      <c r="B61" s="133" t="s">
        <v>325</v>
      </c>
      <c r="C61" s="134">
        <v>90008299.879999995</v>
      </c>
      <c r="D61" s="143"/>
      <c r="E61" s="136"/>
    </row>
    <row r="62" spans="1:5" x14ac:dyDescent="0.2">
      <c r="A62" s="145">
        <v>4213</v>
      </c>
      <c r="B62" s="133" t="s">
        <v>326</v>
      </c>
      <c r="C62" s="134">
        <v>14803057.51</v>
      </c>
      <c r="D62" s="143"/>
      <c r="E62" s="136"/>
    </row>
    <row r="63" spans="1:5" x14ac:dyDescent="0.2">
      <c r="A63" s="145">
        <v>4214</v>
      </c>
      <c r="B63" s="133" t="s">
        <v>520</v>
      </c>
      <c r="C63" s="134">
        <v>1413752.22</v>
      </c>
      <c r="D63" s="143"/>
      <c r="E63" s="136"/>
    </row>
    <row r="64" spans="1:5" x14ac:dyDescent="0.2">
      <c r="A64" s="145">
        <v>4215</v>
      </c>
      <c r="B64" s="133" t="s">
        <v>521</v>
      </c>
      <c r="C64" s="134">
        <v>0</v>
      </c>
      <c r="D64" s="143"/>
      <c r="E64" s="136"/>
    </row>
    <row r="65" spans="1:5" x14ac:dyDescent="0.2">
      <c r="A65" s="145">
        <v>4220</v>
      </c>
      <c r="B65" s="133" t="s">
        <v>327</v>
      </c>
      <c r="C65" s="134">
        <f>SUM(C66:C69)</f>
        <v>0</v>
      </c>
      <c r="D65" s="143"/>
      <c r="E65" s="136"/>
    </row>
    <row r="66" spans="1:5" x14ac:dyDescent="0.2">
      <c r="A66" s="145">
        <v>4221</v>
      </c>
      <c r="B66" s="133" t="s">
        <v>328</v>
      </c>
      <c r="C66" s="134">
        <v>0</v>
      </c>
      <c r="D66" s="143"/>
      <c r="E66" s="136"/>
    </row>
    <row r="67" spans="1:5" x14ac:dyDescent="0.2">
      <c r="A67" s="145">
        <v>4223</v>
      </c>
      <c r="B67" s="133" t="s">
        <v>329</v>
      </c>
      <c r="C67" s="134">
        <v>0</v>
      </c>
      <c r="D67" s="143"/>
      <c r="E67" s="136"/>
    </row>
    <row r="68" spans="1:5" x14ac:dyDescent="0.2">
      <c r="A68" s="145">
        <v>4225</v>
      </c>
      <c r="B68" s="133" t="s">
        <v>331</v>
      </c>
      <c r="C68" s="134">
        <v>0</v>
      </c>
      <c r="D68" s="143"/>
      <c r="E68" s="136"/>
    </row>
    <row r="69" spans="1:5" x14ac:dyDescent="0.2">
      <c r="A69" s="145">
        <v>4227</v>
      </c>
      <c r="B69" s="133" t="s">
        <v>522</v>
      </c>
      <c r="C69" s="134">
        <v>0</v>
      </c>
      <c r="D69" s="143"/>
      <c r="E69" s="136"/>
    </row>
    <row r="70" spans="1:5" x14ac:dyDescent="0.2">
      <c r="A70" s="175"/>
      <c r="B70" s="176"/>
      <c r="C70" s="177"/>
      <c r="D70" s="178"/>
      <c r="E70" s="178"/>
    </row>
    <row r="71" spans="1:5" x14ac:dyDescent="0.2">
      <c r="A71" s="179"/>
      <c r="B71" s="180"/>
      <c r="C71" s="181"/>
      <c r="D71" s="116"/>
      <c r="E71" s="116"/>
    </row>
    <row r="72" spans="1:5" x14ac:dyDescent="0.2">
      <c r="A72" s="179"/>
      <c r="B72" s="180"/>
      <c r="C72" s="181"/>
      <c r="D72" s="116"/>
      <c r="E72" s="116"/>
    </row>
    <row r="73" spans="1:5" x14ac:dyDescent="0.2">
      <c r="A73" s="179"/>
      <c r="B73" s="180"/>
      <c r="C73" s="181"/>
      <c r="D73" s="116"/>
      <c r="E73" s="116"/>
    </row>
    <row r="74" spans="1:5" x14ac:dyDescent="0.2">
      <c r="A74" s="179"/>
      <c r="B74" s="180"/>
      <c r="C74" s="181"/>
      <c r="D74" s="116"/>
      <c r="E74" s="116"/>
    </row>
    <row r="75" spans="1:5" x14ac:dyDescent="0.2">
      <c r="A75" s="179"/>
      <c r="B75" s="180"/>
      <c r="C75" s="181"/>
      <c r="D75" s="116"/>
      <c r="E75" s="116"/>
    </row>
    <row r="76" spans="1:5" x14ac:dyDescent="0.2">
      <c r="A76" s="147"/>
      <c r="B76" s="147"/>
      <c r="C76" s="166"/>
      <c r="D76" s="147"/>
      <c r="E76" s="147"/>
    </row>
    <row r="77" spans="1:5" x14ac:dyDescent="0.2">
      <c r="A77" s="118" t="s">
        <v>538</v>
      </c>
      <c r="B77" s="113"/>
      <c r="C77" s="113"/>
      <c r="D77" s="113"/>
      <c r="E77" s="114"/>
    </row>
    <row r="78" spans="1:5" x14ac:dyDescent="0.2">
      <c r="A78" s="129" t="s">
        <v>147</v>
      </c>
      <c r="B78" s="130" t="s">
        <v>144</v>
      </c>
      <c r="C78" s="130" t="s">
        <v>145</v>
      </c>
      <c r="D78" s="130" t="s">
        <v>148</v>
      </c>
      <c r="E78" s="131" t="s">
        <v>195</v>
      </c>
    </row>
    <row r="79" spans="1:5" x14ac:dyDescent="0.2">
      <c r="A79" s="142">
        <v>4300</v>
      </c>
      <c r="B79" s="143" t="s">
        <v>332</v>
      </c>
      <c r="C79" s="144">
        <v>0</v>
      </c>
      <c r="D79" s="143"/>
      <c r="E79" s="136"/>
    </row>
    <row r="80" spans="1:5" x14ac:dyDescent="0.2">
      <c r="A80" s="142">
        <v>4310</v>
      </c>
      <c r="B80" s="143" t="s">
        <v>333</v>
      </c>
      <c r="C80" s="144">
        <v>0</v>
      </c>
      <c r="D80" s="143"/>
      <c r="E80" s="136"/>
    </row>
    <row r="81" spans="1:5" x14ac:dyDescent="0.2">
      <c r="A81" s="142">
        <v>4311</v>
      </c>
      <c r="B81" s="143" t="s">
        <v>334</v>
      </c>
      <c r="C81" s="144">
        <v>0</v>
      </c>
      <c r="D81" s="143"/>
      <c r="E81" s="136"/>
    </row>
    <row r="82" spans="1:5" x14ac:dyDescent="0.2">
      <c r="A82" s="142">
        <v>4319</v>
      </c>
      <c r="B82" s="143" t="s">
        <v>335</v>
      </c>
      <c r="C82" s="144">
        <v>0</v>
      </c>
      <c r="D82" s="143"/>
      <c r="E82" s="136"/>
    </row>
    <row r="83" spans="1:5" x14ac:dyDescent="0.2">
      <c r="A83" s="142">
        <v>4320</v>
      </c>
      <c r="B83" s="143" t="s">
        <v>336</v>
      </c>
      <c r="C83" s="144">
        <v>0</v>
      </c>
      <c r="D83" s="143"/>
      <c r="E83" s="136"/>
    </row>
    <row r="84" spans="1:5" x14ac:dyDescent="0.2">
      <c r="A84" s="142">
        <v>4321</v>
      </c>
      <c r="B84" s="143" t="s">
        <v>337</v>
      </c>
      <c r="C84" s="144">
        <v>0</v>
      </c>
      <c r="D84" s="143"/>
      <c r="E84" s="136"/>
    </row>
    <row r="85" spans="1:5" x14ac:dyDescent="0.2">
      <c r="A85" s="142">
        <v>4322</v>
      </c>
      <c r="B85" s="143" t="s">
        <v>338</v>
      </c>
      <c r="C85" s="144">
        <v>0</v>
      </c>
      <c r="D85" s="143"/>
      <c r="E85" s="136"/>
    </row>
    <row r="86" spans="1:5" x14ac:dyDescent="0.2">
      <c r="A86" s="142">
        <v>4323</v>
      </c>
      <c r="B86" s="143" t="s">
        <v>339</v>
      </c>
      <c r="C86" s="144">
        <v>0</v>
      </c>
      <c r="D86" s="143"/>
      <c r="E86" s="136"/>
    </row>
    <row r="87" spans="1:5" x14ac:dyDescent="0.2">
      <c r="A87" s="142">
        <v>4324</v>
      </c>
      <c r="B87" s="143" t="s">
        <v>340</v>
      </c>
      <c r="C87" s="144">
        <v>0</v>
      </c>
      <c r="D87" s="143"/>
      <c r="E87" s="136"/>
    </row>
    <row r="88" spans="1:5" x14ac:dyDescent="0.2">
      <c r="A88" s="142">
        <v>4325</v>
      </c>
      <c r="B88" s="143" t="s">
        <v>341</v>
      </c>
      <c r="C88" s="144">
        <v>0</v>
      </c>
      <c r="D88" s="143"/>
      <c r="E88" s="136"/>
    </row>
    <row r="89" spans="1:5" x14ac:dyDescent="0.2">
      <c r="A89" s="142">
        <v>4330</v>
      </c>
      <c r="B89" s="143" t="s">
        <v>342</v>
      </c>
      <c r="C89" s="144">
        <v>0</v>
      </c>
      <c r="D89" s="143"/>
      <c r="E89" s="136"/>
    </row>
    <row r="90" spans="1:5" x14ac:dyDescent="0.2">
      <c r="A90" s="142">
        <v>4331</v>
      </c>
      <c r="B90" s="143" t="s">
        <v>342</v>
      </c>
      <c r="C90" s="144">
        <v>0</v>
      </c>
      <c r="D90" s="143"/>
      <c r="E90" s="136"/>
    </row>
    <row r="91" spans="1:5" x14ac:dyDescent="0.2">
      <c r="A91" s="142">
        <v>4340</v>
      </c>
      <c r="B91" s="143" t="s">
        <v>343</v>
      </c>
      <c r="C91" s="144">
        <v>0</v>
      </c>
      <c r="D91" s="143"/>
      <c r="E91" s="136"/>
    </row>
    <row r="92" spans="1:5" x14ac:dyDescent="0.2">
      <c r="A92" s="142">
        <v>4341</v>
      </c>
      <c r="B92" s="143" t="s">
        <v>344</v>
      </c>
      <c r="C92" s="144">
        <v>0</v>
      </c>
      <c r="D92" s="143"/>
      <c r="E92" s="136"/>
    </row>
    <row r="93" spans="1:5" x14ac:dyDescent="0.2">
      <c r="A93" s="142">
        <v>4390</v>
      </c>
      <c r="B93" s="143" t="s">
        <v>345</v>
      </c>
      <c r="C93" s="144">
        <v>0</v>
      </c>
      <c r="D93" s="143"/>
      <c r="E93" s="136"/>
    </row>
    <row r="94" spans="1:5" x14ac:dyDescent="0.2">
      <c r="A94" s="142">
        <v>4391</v>
      </c>
      <c r="B94" s="143" t="s">
        <v>346</v>
      </c>
      <c r="C94" s="144">
        <v>0</v>
      </c>
      <c r="D94" s="143"/>
      <c r="E94" s="136"/>
    </row>
    <row r="95" spans="1:5" x14ac:dyDescent="0.2">
      <c r="A95" s="142">
        <v>4392</v>
      </c>
      <c r="B95" s="143" t="s">
        <v>347</v>
      </c>
      <c r="C95" s="144">
        <v>0</v>
      </c>
      <c r="D95" s="143"/>
      <c r="E95" s="136"/>
    </row>
    <row r="96" spans="1:5" x14ac:dyDescent="0.2">
      <c r="A96" s="142">
        <v>4393</v>
      </c>
      <c r="B96" s="143" t="s">
        <v>348</v>
      </c>
      <c r="C96" s="144">
        <v>0</v>
      </c>
      <c r="D96" s="143"/>
      <c r="E96" s="136"/>
    </row>
    <row r="97" spans="1:5" x14ac:dyDescent="0.2">
      <c r="A97" s="142">
        <v>4394</v>
      </c>
      <c r="B97" s="143" t="s">
        <v>349</v>
      </c>
      <c r="C97" s="144">
        <v>0</v>
      </c>
      <c r="D97" s="143"/>
      <c r="E97" s="136"/>
    </row>
    <row r="98" spans="1:5" x14ac:dyDescent="0.2">
      <c r="A98" s="142">
        <v>4395</v>
      </c>
      <c r="B98" s="143" t="s">
        <v>350</v>
      </c>
      <c r="C98" s="144">
        <v>0</v>
      </c>
      <c r="D98" s="143"/>
      <c r="E98" s="136"/>
    </row>
    <row r="99" spans="1:5" x14ac:dyDescent="0.2">
      <c r="A99" s="142">
        <v>4396</v>
      </c>
      <c r="B99" s="143" t="s">
        <v>351</v>
      </c>
      <c r="C99" s="144">
        <v>0</v>
      </c>
      <c r="D99" s="143"/>
      <c r="E99" s="136"/>
    </row>
    <row r="100" spans="1:5" x14ac:dyDescent="0.2">
      <c r="A100" s="173">
        <v>4397</v>
      </c>
      <c r="B100" s="174" t="s">
        <v>539</v>
      </c>
      <c r="C100" s="144">
        <v>0</v>
      </c>
      <c r="D100" s="143"/>
      <c r="E100" s="136"/>
    </row>
    <row r="101" spans="1:5" x14ac:dyDescent="0.2">
      <c r="A101" s="142">
        <v>4399</v>
      </c>
      <c r="B101" s="143" t="s">
        <v>345</v>
      </c>
      <c r="C101" s="144">
        <v>0</v>
      </c>
      <c r="D101" s="143"/>
      <c r="E101" s="136"/>
    </row>
    <row r="102" spans="1:5" x14ac:dyDescent="0.2">
      <c r="A102" s="115"/>
      <c r="B102" s="116"/>
      <c r="C102" s="116"/>
      <c r="D102" s="116"/>
      <c r="E102" s="117"/>
    </row>
    <row r="103" spans="1:5" x14ac:dyDescent="0.2">
      <c r="A103" s="150"/>
      <c r="B103" s="147"/>
      <c r="C103" s="147"/>
      <c r="D103" s="147"/>
      <c r="E103" s="148"/>
    </row>
    <row r="104" spans="1:5" x14ac:dyDescent="0.2">
      <c r="A104" s="118" t="s">
        <v>525</v>
      </c>
      <c r="B104" s="113"/>
      <c r="C104" s="113"/>
      <c r="D104" s="113"/>
      <c r="E104" s="114"/>
    </row>
    <row r="105" spans="1:5" x14ac:dyDescent="0.2">
      <c r="A105" s="129" t="s">
        <v>147</v>
      </c>
      <c r="B105" s="130" t="s">
        <v>144</v>
      </c>
      <c r="C105" s="130" t="s">
        <v>145</v>
      </c>
      <c r="D105" s="130" t="s">
        <v>352</v>
      </c>
      <c r="E105" s="131" t="s">
        <v>195</v>
      </c>
    </row>
    <row r="106" spans="1:5" x14ac:dyDescent="0.2">
      <c r="A106" s="141">
        <v>5000</v>
      </c>
      <c r="B106" s="133" t="s">
        <v>353</v>
      </c>
      <c r="C106" s="134">
        <f>C107+C135+C168+C178+C193+C226</f>
        <v>131700470.60999998</v>
      </c>
      <c r="D106" s="135">
        <v>1</v>
      </c>
      <c r="E106" s="136"/>
    </row>
    <row r="107" spans="1:5" x14ac:dyDescent="0.2">
      <c r="A107" s="141">
        <v>5100</v>
      </c>
      <c r="B107" s="133" t="s">
        <v>354</v>
      </c>
      <c r="C107" s="134">
        <f>C108+C115+C125</f>
        <v>107974829.23999998</v>
      </c>
      <c r="D107" s="135">
        <v>0.81985150652758165</v>
      </c>
      <c r="E107" s="136"/>
    </row>
    <row r="108" spans="1:5" x14ac:dyDescent="0.2">
      <c r="A108" s="141">
        <v>5110</v>
      </c>
      <c r="B108" s="133" t="s">
        <v>355</v>
      </c>
      <c r="C108" s="134">
        <f>SUM(C109:C114)</f>
        <v>76760593.699999988</v>
      </c>
      <c r="D108" s="135">
        <v>0.58284221266990355</v>
      </c>
      <c r="E108" s="136"/>
    </row>
    <row r="109" spans="1:5" x14ac:dyDescent="0.2">
      <c r="A109" s="141">
        <v>5111</v>
      </c>
      <c r="B109" s="133" t="s">
        <v>356</v>
      </c>
      <c r="C109" s="134">
        <v>37212018.759999998</v>
      </c>
      <c r="D109" s="135">
        <v>0.28255038564132889</v>
      </c>
      <c r="E109" s="136"/>
    </row>
    <row r="110" spans="1:5" x14ac:dyDescent="0.2">
      <c r="A110" s="141">
        <v>5112</v>
      </c>
      <c r="B110" s="133" t="s">
        <v>357</v>
      </c>
      <c r="C110" s="134">
        <v>13547846.449999999</v>
      </c>
      <c r="D110" s="135">
        <v>0.10286862596048547</v>
      </c>
      <c r="E110" s="136"/>
    </row>
    <row r="111" spans="1:5" x14ac:dyDescent="0.2">
      <c r="A111" s="141">
        <v>5113</v>
      </c>
      <c r="B111" s="133" t="s">
        <v>358</v>
      </c>
      <c r="C111" s="134">
        <v>2812602.62</v>
      </c>
      <c r="D111" s="135">
        <v>2.1356055957680382E-2</v>
      </c>
      <c r="E111" s="136"/>
    </row>
    <row r="112" spans="1:5" x14ac:dyDescent="0.2">
      <c r="A112" s="141">
        <v>5114</v>
      </c>
      <c r="B112" s="133" t="s">
        <v>359</v>
      </c>
      <c r="C112" s="134">
        <v>5003129.8</v>
      </c>
      <c r="D112" s="135">
        <v>3.7988701003321343E-2</v>
      </c>
      <c r="E112" s="136"/>
    </row>
    <row r="113" spans="1:5" x14ac:dyDescent="0.2">
      <c r="A113" s="141">
        <v>5115</v>
      </c>
      <c r="B113" s="133" t="s">
        <v>360</v>
      </c>
      <c r="C113" s="134">
        <v>18184996.07</v>
      </c>
      <c r="D113" s="135">
        <v>0.13807844410708747</v>
      </c>
      <c r="E113" s="136"/>
    </row>
    <row r="114" spans="1:5" x14ac:dyDescent="0.2">
      <c r="A114" s="141">
        <v>5116</v>
      </c>
      <c r="B114" s="133" t="s">
        <v>361</v>
      </c>
      <c r="C114" s="134">
        <v>0</v>
      </c>
      <c r="D114" s="135">
        <v>0</v>
      </c>
      <c r="E114" s="136"/>
    </row>
    <row r="115" spans="1:5" x14ac:dyDescent="0.2">
      <c r="A115" s="141">
        <v>5120</v>
      </c>
      <c r="B115" s="133" t="s">
        <v>362</v>
      </c>
      <c r="C115" s="134">
        <f>SUM(C116:C124)</f>
        <v>10623519.050000001</v>
      </c>
      <c r="D115" s="135">
        <v>8.0664245167802462E-2</v>
      </c>
      <c r="E115" s="136"/>
    </row>
    <row r="116" spans="1:5" x14ac:dyDescent="0.2">
      <c r="A116" s="141">
        <v>5121</v>
      </c>
      <c r="B116" s="133" t="s">
        <v>363</v>
      </c>
      <c r="C116" s="134">
        <v>1107303.3500000001</v>
      </c>
      <c r="D116" s="135">
        <v>8.4077402675273565E-3</v>
      </c>
      <c r="E116" s="136"/>
    </row>
    <row r="117" spans="1:5" x14ac:dyDescent="0.2">
      <c r="A117" s="141">
        <v>5122</v>
      </c>
      <c r="B117" s="133" t="s">
        <v>364</v>
      </c>
      <c r="C117" s="134">
        <v>169150.35</v>
      </c>
      <c r="D117" s="135">
        <v>1.2843564583827421E-3</v>
      </c>
      <c r="E117" s="136"/>
    </row>
    <row r="118" spans="1:5" x14ac:dyDescent="0.2">
      <c r="A118" s="141">
        <v>5123</v>
      </c>
      <c r="B118" s="133" t="s">
        <v>365</v>
      </c>
      <c r="C118" s="134">
        <v>0</v>
      </c>
      <c r="D118" s="135">
        <v>0</v>
      </c>
      <c r="E118" s="136"/>
    </row>
    <row r="119" spans="1:5" x14ac:dyDescent="0.2">
      <c r="A119" s="141">
        <v>5124</v>
      </c>
      <c r="B119" s="133" t="s">
        <v>366</v>
      </c>
      <c r="C119" s="134">
        <v>988760.4</v>
      </c>
      <c r="D119" s="135">
        <v>7.5076451543440699E-3</v>
      </c>
      <c r="E119" s="136"/>
    </row>
    <row r="120" spans="1:5" x14ac:dyDescent="0.2">
      <c r="A120" s="141">
        <v>5125</v>
      </c>
      <c r="B120" s="133" t="s">
        <v>367</v>
      </c>
      <c r="C120" s="134">
        <v>87434.19</v>
      </c>
      <c r="D120" s="135">
        <v>6.638866937606914E-4</v>
      </c>
      <c r="E120" s="136"/>
    </row>
    <row r="121" spans="1:5" x14ac:dyDescent="0.2">
      <c r="A121" s="141">
        <v>5126</v>
      </c>
      <c r="B121" s="133" t="s">
        <v>368</v>
      </c>
      <c r="C121" s="134">
        <v>6123007.6699999999</v>
      </c>
      <c r="D121" s="135">
        <v>4.6491919441441099E-2</v>
      </c>
      <c r="E121" s="136"/>
    </row>
    <row r="122" spans="1:5" x14ac:dyDescent="0.2">
      <c r="A122" s="141">
        <v>5127</v>
      </c>
      <c r="B122" s="133" t="s">
        <v>369</v>
      </c>
      <c r="C122" s="134">
        <v>1571844.59</v>
      </c>
      <c r="D122" s="135">
        <v>1.1934996000543147E-2</v>
      </c>
      <c r="E122" s="136"/>
    </row>
    <row r="123" spans="1:5" x14ac:dyDescent="0.2">
      <c r="A123" s="141">
        <v>5128</v>
      </c>
      <c r="B123" s="133" t="s">
        <v>370</v>
      </c>
      <c r="C123" s="134">
        <v>0</v>
      </c>
      <c r="D123" s="135">
        <v>0</v>
      </c>
      <c r="E123" s="136"/>
    </row>
    <row r="124" spans="1:5" x14ac:dyDescent="0.2">
      <c r="A124" s="141">
        <v>5129</v>
      </c>
      <c r="B124" s="133" t="s">
        <v>371</v>
      </c>
      <c r="C124" s="134">
        <v>576018.5</v>
      </c>
      <c r="D124" s="135">
        <v>4.3737011518033483E-3</v>
      </c>
      <c r="E124" s="136"/>
    </row>
    <row r="125" spans="1:5" x14ac:dyDescent="0.2">
      <c r="A125" s="141">
        <v>5130</v>
      </c>
      <c r="B125" s="133" t="s">
        <v>372</v>
      </c>
      <c r="C125" s="134">
        <f>SUM(C126:C134)</f>
        <v>20590716.489999998</v>
      </c>
      <c r="D125" s="135">
        <v>0.15634504868987575</v>
      </c>
      <c r="E125" s="136"/>
    </row>
    <row r="126" spans="1:5" x14ac:dyDescent="0.2">
      <c r="A126" s="141">
        <v>5131</v>
      </c>
      <c r="B126" s="133" t="s">
        <v>373</v>
      </c>
      <c r="C126" s="134">
        <v>11011486.210000001</v>
      </c>
      <c r="D126" s="135">
        <v>8.3610074884302665E-2</v>
      </c>
      <c r="E126" s="136"/>
    </row>
    <row r="127" spans="1:5" x14ac:dyDescent="0.2">
      <c r="A127" s="141">
        <v>5132</v>
      </c>
      <c r="B127" s="133" t="s">
        <v>374</v>
      </c>
      <c r="C127" s="134">
        <v>1261929.47</v>
      </c>
      <c r="D127" s="135">
        <v>9.5818144320600623E-3</v>
      </c>
      <c r="E127" s="136"/>
    </row>
    <row r="128" spans="1:5" x14ac:dyDescent="0.2">
      <c r="A128" s="141">
        <v>5133</v>
      </c>
      <c r="B128" s="133" t="s">
        <v>375</v>
      </c>
      <c r="C128" s="134">
        <v>1333966.52</v>
      </c>
      <c r="D128" s="135">
        <v>1.0128790837431619E-2</v>
      </c>
      <c r="E128" s="136"/>
    </row>
    <row r="129" spans="1:5" x14ac:dyDescent="0.2">
      <c r="A129" s="141">
        <v>5134</v>
      </c>
      <c r="B129" s="133" t="s">
        <v>376</v>
      </c>
      <c r="C129" s="134">
        <v>1343312.76</v>
      </c>
      <c r="D129" s="135">
        <v>1.0199756719001448E-2</v>
      </c>
      <c r="E129" s="136"/>
    </row>
    <row r="130" spans="1:5" x14ac:dyDescent="0.2">
      <c r="A130" s="141">
        <v>5135</v>
      </c>
      <c r="B130" s="133" t="s">
        <v>377</v>
      </c>
      <c r="C130" s="134">
        <v>2498142.2000000002</v>
      </c>
      <c r="D130" s="135">
        <v>1.8968361984048346E-2</v>
      </c>
      <c r="E130" s="136"/>
    </row>
    <row r="131" spans="1:5" x14ac:dyDescent="0.2">
      <c r="A131" s="141">
        <v>5136</v>
      </c>
      <c r="B131" s="133" t="s">
        <v>378</v>
      </c>
      <c r="C131" s="134">
        <v>876110.83</v>
      </c>
      <c r="D131" s="135">
        <v>6.6522984006214866E-3</v>
      </c>
      <c r="E131" s="136"/>
    </row>
    <row r="132" spans="1:5" x14ac:dyDescent="0.2">
      <c r="A132" s="141">
        <v>5137</v>
      </c>
      <c r="B132" s="133" t="s">
        <v>379</v>
      </c>
      <c r="C132" s="134">
        <v>52382.63</v>
      </c>
      <c r="D132" s="135">
        <v>3.9774064403398266E-4</v>
      </c>
      <c r="E132" s="136"/>
    </row>
    <row r="133" spans="1:5" x14ac:dyDescent="0.2">
      <c r="A133" s="141">
        <v>5138</v>
      </c>
      <c r="B133" s="133" t="s">
        <v>380</v>
      </c>
      <c r="C133" s="134">
        <v>749521.25</v>
      </c>
      <c r="D133" s="135">
        <v>5.6911053280859656E-3</v>
      </c>
      <c r="E133" s="136"/>
    </row>
    <row r="134" spans="1:5" x14ac:dyDescent="0.2">
      <c r="A134" s="141">
        <v>5139</v>
      </c>
      <c r="B134" s="133" t="s">
        <v>381</v>
      </c>
      <c r="C134" s="134">
        <v>1463864.62</v>
      </c>
      <c r="D134" s="135">
        <v>1.1115105460290202E-2</v>
      </c>
      <c r="E134" s="136"/>
    </row>
    <row r="135" spans="1:5" x14ac:dyDescent="0.2">
      <c r="A135" s="141">
        <v>5200</v>
      </c>
      <c r="B135" s="133" t="s">
        <v>382</v>
      </c>
      <c r="C135" s="134">
        <f>C136+C139+C142+C145+C150+C154+C157+C159+C165</f>
        <v>22759997.010000002</v>
      </c>
      <c r="D135" s="135">
        <v>0.17281636811608964</v>
      </c>
      <c r="E135" s="136"/>
    </row>
    <row r="136" spans="1:5" x14ac:dyDescent="0.2">
      <c r="A136" s="141">
        <v>5210</v>
      </c>
      <c r="B136" s="133" t="s">
        <v>383</v>
      </c>
      <c r="C136" s="134">
        <f>SUM(C137:C138)</f>
        <v>12594108.560000001</v>
      </c>
      <c r="D136" s="135">
        <v>9.5626906279587226E-2</v>
      </c>
      <c r="E136" s="136"/>
    </row>
    <row r="137" spans="1:5" x14ac:dyDescent="0.2">
      <c r="A137" s="141">
        <v>5211</v>
      </c>
      <c r="B137" s="133" t="s">
        <v>384</v>
      </c>
      <c r="C137" s="134">
        <v>0</v>
      </c>
      <c r="D137" s="135">
        <v>0</v>
      </c>
      <c r="E137" s="136"/>
    </row>
    <row r="138" spans="1:5" x14ac:dyDescent="0.2">
      <c r="A138" s="141">
        <v>5212</v>
      </c>
      <c r="B138" s="133" t="s">
        <v>385</v>
      </c>
      <c r="C138" s="134">
        <v>12594108.560000001</v>
      </c>
      <c r="D138" s="135">
        <v>9.5626906279587226E-2</v>
      </c>
      <c r="E138" s="136"/>
    </row>
    <row r="139" spans="1:5" x14ac:dyDescent="0.2">
      <c r="A139" s="141">
        <v>5220</v>
      </c>
      <c r="B139" s="133" t="s">
        <v>386</v>
      </c>
      <c r="C139" s="134">
        <f>SUM(C140:C141)</f>
        <v>0</v>
      </c>
      <c r="D139" s="135">
        <v>0</v>
      </c>
      <c r="E139" s="136"/>
    </row>
    <row r="140" spans="1:5" x14ac:dyDescent="0.2">
      <c r="A140" s="141">
        <v>5221</v>
      </c>
      <c r="B140" s="133" t="s">
        <v>387</v>
      </c>
      <c r="C140" s="134">
        <v>0</v>
      </c>
      <c r="D140" s="135">
        <v>0</v>
      </c>
      <c r="E140" s="136"/>
    </row>
    <row r="141" spans="1:5" x14ac:dyDescent="0.2">
      <c r="A141" s="141">
        <v>5222</v>
      </c>
      <c r="B141" s="133" t="s">
        <v>388</v>
      </c>
      <c r="C141" s="134">
        <v>0</v>
      </c>
      <c r="D141" s="135">
        <v>0</v>
      </c>
      <c r="E141" s="136"/>
    </row>
    <row r="142" spans="1:5" x14ac:dyDescent="0.2">
      <c r="A142" s="141">
        <v>5230</v>
      </c>
      <c r="B142" s="133" t="s">
        <v>329</v>
      </c>
      <c r="C142" s="134">
        <f>SUM(C143:C144)</f>
        <v>1476314.93</v>
      </c>
      <c r="D142" s="135">
        <v>1.1209640505930764E-2</v>
      </c>
      <c r="E142" s="136"/>
    </row>
    <row r="143" spans="1:5" x14ac:dyDescent="0.2">
      <c r="A143" s="141">
        <v>5231</v>
      </c>
      <c r="B143" s="133" t="s">
        <v>389</v>
      </c>
      <c r="C143" s="134">
        <v>1476314.93</v>
      </c>
      <c r="D143" s="135">
        <v>1.1209640505930764E-2</v>
      </c>
      <c r="E143" s="136"/>
    </row>
    <row r="144" spans="1:5" x14ac:dyDescent="0.2">
      <c r="A144" s="141">
        <v>5232</v>
      </c>
      <c r="B144" s="133" t="s">
        <v>390</v>
      </c>
      <c r="C144" s="134">
        <v>0</v>
      </c>
      <c r="D144" s="135">
        <v>0</v>
      </c>
      <c r="E144" s="136"/>
    </row>
    <row r="145" spans="1:5" x14ac:dyDescent="0.2">
      <c r="A145" s="141">
        <v>5240</v>
      </c>
      <c r="B145" s="133" t="s">
        <v>330</v>
      </c>
      <c r="C145" s="134">
        <f>SUM(C146:C149)</f>
        <v>8405682.8200000003</v>
      </c>
      <c r="D145" s="135">
        <v>6.3824242852491053E-2</v>
      </c>
      <c r="E145" s="136"/>
    </row>
    <row r="146" spans="1:5" x14ac:dyDescent="0.2">
      <c r="A146" s="141">
        <v>5241</v>
      </c>
      <c r="B146" s="133" t="s">
        <v>391</v>
      </c>
      <c r="C146" s="134">
        <v>8099114.1200000001</v>
      </c>
      <c r="D146" s="135">
        <v>6.1496470608549493E-2</v>
      </c>
      <c r="E146" s="136"/>
    </row>
    <row r="147" spans="1:5" x14ac:dyDescent="0.2">
      <c r="A147" s="141">
        <v>5242</v>
      </c>
      <c r="B147" s="133" t="s">
        <v>392</v>
      </c>
      <c r="C147" s="134">
        <v>63700</v>
      </c>
      <c r="D147" s="135">
        <v>4.8367329064929912E-4</v>
      </c>
      <c r="E147" s="136"/>
    </row>
    <row r="148" spans="1:5" x14ac:dyDescent="0.2">
      <c r="A148" s="141">
        <v>5243</v>
      </c>
      <c r="B148" s="133" t="s">
        <v>393</v>
      </c>
      <c r="C148" s="134">
        <v>111788.7</v>
      </c>
      <c r="D148" s="135">
        <v>8.488101787505071E-4</v>
      </c>
      <c r="E148" s="136"/>
    </row>
    <row r="149" spans="1:5" x14ac:dyDescent="0.2">
      <c r="A149" s="141">
        <v>5244</v>
      </c>
      <c r="B149" s="133" t="s">
        <v>394</v>
      </c>
      <c r="C149" s="134">
        <v>131080</v>
      </c>
      <c r="D149" s="135">
        <v>9.9528877454176036E-4</v>
      </c>
      <c r="E149" s="136"/>
    </row>
    <row r="150" spans="1:5" x14ac:dyDescent="0.2">
      <c r="A150" s="141">
        <v>5250</v>
      </c>
      <c r="B150" s="133" t="s">
        <v>331</v>
      </c>
      <c r="C150" s="134">
        <f>SUM(C151:C153)</f>
        <v>283890.7</v>
      </c>
      <c r="D150" s="135">
        <v>2.1555784780805808E-3</v>
      </c>
      <c r="E150" s="136"/>
    </row>
    <row r="151" spans="1:5" x14ac:dyDescent="0.2">
      <c r="A151" s="141">
        <v>5251</v>
      </c>
      <c r="B151" s="133" t="s">
        <v>395</v>
      </c>
      <c r="C151" s="134">
        <v>0</v>
      </c>
      <c r="D151" s="135">
        <v>0</v>
      </c>
      <c r="E151" s="136"/>
    </row>
    <row r="152" spans="1:5" x14ac:dyDescent="0.2">
      <c r="A152" s="141">
        <v>5252</v>
      </c>
      <c r="B152" s="133" t="s">
        <v>396</v>
      </c>
      <c r="C152" s="134">
        <v>283890.7</v>
      </c>
      <c r="D152" s="135">
        <v>2.1555784780805808E-3</v>
      </c>
      <c r="E152" s="136"/>
    </row>
    <row r="153" spans="1:5" x14ac:dyDescent="0.2">
      <c r="A153" s="141">
        <v>5259</v>
      </c>
      <c r="B153" s="133" t="s">
        <v>397</v>
      </c>
      <c r="C153" s="134">
        <v>0</v>
      </c>
      <c r="D153" s="135">
        <v>0</v>
      </c>
      <c r="E153" s="136"/>
    </row>
    <row r="154" spans="1:5" x14ac:dyDescent="0.2">
      <c r="A154" s="141">
        <v>5260</v>
      </c>
      <c r="B154" s="133" t="s">
        <v>398</v>
      </c>
      <c r="C154" s="134">
        <f>SUM(C155:C156)</f>
        <v>0</v>
      </c>
      <c r="D154" s="135">
        <v>0</v>
      </c>
      <c r="E154" s="136"/>
    </row>
    <row r="155" spans="1:5" x14ac:dyDescent="0.2">
      <c r="A155" s="141">
        <v>5261</v>
      </c>
      <c r="B155" s="133" t="s">
        <v>399</v>
      </c>
      <c r="C155" s="134">
        <v>0</v>
      </c>
      <c r="D155" s="135">
        <v>0</v>
      </c>
      <c r="E155" s="136"/>
    </row>
    <row r="156" spans="1:5" x14ac:dyDescent="0.2">
      <c r="A156" s="141">
        <v>5262</v>
      </c>
      <c r="B156" s="133" t="s">
        <v>400</v>
      </c>
      <c r="C156" s="134">
        <v>0</v>
      </c>
      <c r="D156" s="135">
        <v>0</v>
      </c>
      <c r="E156" s="136"/>
    </row>
    <row r="157" spans="1:5" x14ac:dyDescent="0.2">
      <c r="A157" s="141">
        <v>5270</v>
      </c>
      <c r="B157" s="133" t="s">
        <v>401</v>
      </c>
      <c r="C157" s="134">
        <f>SUM(C158)</f>
        <v>0</v>
      </c>
      <c r="D157" s="135">
        <v>0</v>
      </c>
      <c r="E157" s="136"/>
    </row>
    <row r="158" spans="1:5" x14ac:dyDescent="0.2">
      <c r="A158" s="141">
        <v>5271</v>
      </c>
      <c r="B158" s="133" t="s">
        <v>402</v>
      </c>
      <c r="C158" s="134">
        <v>0</v>
      </c>
      <c r="D158" s="135">
        <v>0</v>
      </c>
      <c r="E158" s="136"/>
    </row>
    <row r="159" spans="1:5" x14ac:dyDescent="0.2">
      <c r="A159" s="141">
        <v>5280</v>
      </c>
      <c r="B159" s="133" t="s">
        <v>403</v>
      </c>
      <c r="C159" s="134">
        <f>SUM(C160:C164)</f>
        <v>0</v>
      </c>
      <c r="D159" s="135">
        <v>0</v>
      </c>
      <c r="E159" s="136"/>
    </row>
    <row r="160" spans="1:5" x14ac:dyDescent="0.2">
      <c r="A160" s="141">
        <v>5281</v>
      </c>
      <c r="B160" s="133" t="s">
        <v>404</v>
      </c>
      <c r="C160" s="134">
        <v>0</v>
      </c>
      <c r="D160" s="135">
        <v>0</v>
      </c>
      <c r="E160" s="136"/>
    </row>
    <row r="161" spans="1:5" x14ac:dyDescent="0.2">
      <c r="A161" s="141">
        <v>5282</v>
      </c>
      <c r="B161" s="133" t="s">
        <v>405</v>
      </c>
      <c r="C161" s="134">
        <v>0</v>
      </c>
      <c r="D161" s="135">
        <v>0</v>
      </c>
      <c r="E161" s="136"/>
    </row>
    <row r="162" spans="1:5" x14ac:dyDescent="0.2">
      <c r="A162" s="141">
        <v>5283</v>
      </c>
      <c r="B162" s="133" t="s">
        <v>406</v>
      </c>
      <c r="C162" s="134">
        <v>0</v>
      </c>
      <c r="D162" s="135">
        <v>0</v>
      </c>
      <c r="E162" s="136"/>
    </row>
    <row r="163" spans="1:5" x14ac:dyDescent="0.2">
      <c r="A163" s="141">
        <v>5284</v>
      </c>
      <c r="B163" s="133" t="s">
        <v>407</v>
      </c>
      <c r="C163" s="134">
        <v>0</v>
      </c>
      <c r="D163" s="135">
        <v>0</v>
      </c>
      <c r="E163" s="136"/>
    </row>
    <row r="164" spans="1:5" x14ac:dyDescent="0.2">
      <c r="A164" s="141">
        <v>5285</v>
      </c>
      <c r="B164" s="133" t="s">
        <v>408</v>
      </c>
      <c r="C164" s="134">
        <v>0</v>
      </c>
      <c r="D164" s="135">
        <v>0</v>
      </c>
      <c r="E164" s="136"/>
    </row>
    <row r="165" spans="1:5" x14ac:dyDescent="0.2">
      <c r="A165" s="141">
        <v>5290</v>
      </c>
      <c r="B165" s="133" t="s">
        <v>409</v>
      </c>
      <c r="C165" s="134">
        <f>SUM(C166:C167)</f>
        <v>0</v>
      </c>
      <c r="D165" s="135">
        <v>0</v>
      </c>
      <c r="E165" s="136"/>
    </row>
    <row r="166" spans="1:5" x14ac:dyDescent="0.2">
      <c r="A166" s="141">
        <v>5291</v>
      </c>
      <c r="B166" s="133" t="s">
        <v>410</v>
      </c>
      <c r="C166" s="134">
        <v>0</v>
      </c>
      <c r="D166" s="135">
        <v>0</v>
      </c>
      <c r="E166" s="136"/>
    </row>
    <row r="167" spans="1:5" x14ac:dyDescent="0.2">
      <c r="A167" s="141">
        <v>5292</v>
      </c>
      <c r="B167" s="133" t="s">
        <v>411</v>
      </c>
      <c r="C167" s="134">
        <v>0</v>
      </c>
      <c r="D167" s="135">
        <v>0</v>
      </c>
      <c r="E167" s="136"/>
    </row>
    <row r="168" spans="1:5" x14ac:dyDescent="0.2">
      <c r="A168" s="141">
        <v>5300</v>
      </c>
      <c r="B168" s="133" t="s">
        <v>412</v>
      </c>
      <c r="C168" s="134">
        <f>C169+C172+C175</f>
        <v>700000</v>
      </c>
      <c r="D168" s="135">
        <v>5.3150911060362545E-3</v>
      </c>
      <c r="E168" s="136"/>
    </row>
    <row r="169" spans="1:5" x14ac:dyDescent="0.2">
      <c r="A169" s="141">
        <v>5310</v>
      </c>
      <c r="B169" s="133" t="s">
        <v>324</v>
      </c>
      <c r="C169" s="134">
        <f>C170+C171</f>
        <v>0</v>
      </c>
      <c r="D169" s="135">
        <v>0</v>
      </c>
      <c r="E169" s="136"/>
    </row>
    <row r="170" spans="1:5" x14ac:dyDescent="0.2">
      <c r="A170" s="141">
        <v>5311</v>
      </c>
      <c r="B170" s="133" t="s">
        <v>413</v>
      </c>
      <c r="C170" s="134">
        <v>0</v>
      </c>
      <c r="D170" s="135">
        <v>0</v>
      </c>
      <c r="E170" s="136"/>
    </row>
    <row r="171" spans="1:5" x14ac:dyDescent="0.2">
      <c r="A171" s="141">
        <v>5312</v>
      </c>
      <c r="B171" s="133" t="s">
        <v>414</v>
      </c>
      <c r="C171" s="134">
        <v>0</v>
      </c>
      <c r="D171" s="135">
        <v>0</v>
      </c>
      <c r="E171" s="136"/>
    </row>
    <row r="172" spans="1:5" x14ac:dyDescent="0.2">
      <c r="A172" s="141">
        <v>5320</v>
      </c>
      <c r="B172" s="133" t="s">
        <v>325</v>
      </c>
      <c r="C172" s="134">
        <f>SUM(C173:C174)</f>
        <v>0</v>
      </c>
      <c r="D172" s="135">
        <v>0</v>
      </c>
      <c r="E172" s="136"/>
    </row>
    <row r="173" spans="1:5" x14ac:dyDescent="0.2">
      <c r="A173" s="141">
        <v>5321</v>
      </c>
      <c r="B173" s="133" t="s">
        <v>415</v>
      </c>
      <c r="C173" s="134">
        <v>0</v>
      </c>
      <c r="D173" s="135">
        <v>0</v>
      </c>
      <c r="E173" s="136"/>
    </row>
    <row r="174" spans="1:5" x14ac:dyDescent="0.2">
      <c r="A174" s="141">
        <v>5322</v>
      </c>
      <c r="B174" s="133" t="s">
        <v>416</v>
      </c>
      <c r="C174" s="134">
        <v>0</v>
      </c>
      <c r="D174" s="135">
        <v>0</v>
      </c>
      <c r="E174" s="136"/>
    </row>
    <row r="175" spans="1:5" x14ac:dyDescent="0.2">
      <c r="A175" s="141">
        <v>5330</v>
      </c>
      <c r="B175" s="133" t="s">
        <v>326</v>
      </c>
      <c r="C175" s="134">
        <f>SUM(C176:C177)</f>
        <v>700000</v>
      </c>
      <c r="D175" s="135">
        <v>5.3150911060362545E-3</v>
      </c>
      <c r="E175" s="136"/>
    </row>
    <row r="176" spans="1:5" x14ac:dyDescent="0.2">
      <c r="A176" s="141">
        <v>5331</v>
      </c>
      <c r="B176" s="133" t="s">
        <v>417</v>
      </c>
      <c r="C176" s="134">
        <v>700000</v>
      </c>
      <c r="D176" s="135">
        <v>5.3150911060362545E-3</v>
      </c>
      <c r="E176" s="136"/>
    </row>
    <row r="177" spans="1:5" x14ac:dyDescent="0.2">
      <c r="A177" s="141">
        <v>5332</v>
      </c>
      <c r="B177" s="133" t="s">
        <v>418</v>
      </c>
      <c r="C177" s="134">
        <v>0</v>
      </c>
      <c r="D177" s="135">
        <v>0</v>
      </c>
      <c r="E177" s="136"/>
    </row>
    <row r="178" spans="1:5" x14ac:dyDescent="0.2">
      <c r="A178" s="141">
        <v>5400</v>
      </c>
      <c r="B178" s="133" t="s">
        <v>419</v>
      </c>
      <c r="C178" s="134">
        <f>C179+C182+C185+C188+C190</f>
        <v>265644.36</v>
      </c>
      <c r="D178" s="135">
        <v>2.0170342502924183E-3</v>
      </c>
      <c r="E178" s="136"/>
    </row>
    <row r="179" spans="1:5" x14ac:dyDescent="0.2">
      <c r="A179" s="141">
        <v>5410</v>
      </c>
      <c r="B179" s="133" t="s">
        <v>420</v>
      </c>
      <c r="C179" s="134">
        <f>SUM(C180:C181)</f>
        <v>265644.36</v>
      </c>
      <c r="D179" s="135">
        <v>2.0170342502924183E-3</v>
      </c>
      <c r="E179" s="136"/>
    </row>
    <row r="180" spans="1:5" x14ac:dyDescent="0.2">
      <c r="A180" s="141">
        <v>5411</v>
      </c>
      <c r="B180" s="133" t="s">
        <v>421</v>
      </c>
      <c r="C180" s="134">
        <v>265644.36</v>
      </c>
      <c r="D180" s="135">
        <v>2.0170342502924183E-3</v>
      </c>
      <c r="E180" s="136"/>
    </row>
    <row r="181" spans="1:5" x14ac:dyDescent="0.2">
      <c r="A181" s="141">
        <v>5412</v>
      </c>
      <c r="B181" s="133" t="s">
        <v>422</v>
      </c>
      <c r="C181" s="134">
        <v>0</v>
      </c>
      <c r="D181" s="135">
        <v>0</v>
      </c>
      <c r="E181" s="136"/>
    </row>
    <row r="182" spans="1:5" x14ac:dyDescent="0.2">
      <c r="A182" s="141">
        <v>5420</v>
      </c>
      <c r="B182" s="133" t="s">
        <v>423</v>
      </c>
      <c r="C182" s="134">
        <f>SUM(C183:C184)</f>
        <v>0</v>
      </c>
      <c r="D182" s="135">
        <v>0</v>
      </c>
      <c r="E182" s="136"/>
    </row>
    <row r="183" spans="1:5" x14ac:dyDescent="0.2">
      <c r="A183" s="141">
        <v>5421</v>
      </c>
      <c r="B183" s="133" t="s">
        <v>424</v>
      </c>
      <c r="C183" s="134">
        <v>0</v>
      </c>
      <c r="D183" s="135">
        <v>0</v>
      </c>
      <c r="E183" s="136"/>
    </row>
    <row r="184" spans="1:5" x14ac:dyDescent="0.2">
      <c r="A184" s="141">
        <v>5422</v>
      </c>
      <c r="B184" s="133" t="s">
        <v>425</v>
      </c>
      <c r="C184" s="134">
        <v>0</v>
      </c>
      <c r="D184" s="135">
        <v>0</v>
      </c>
      <c r="E184" s="136"/>
    </row>
    <row r="185" spans="1:5" x14ac:dyDescent="0.2">
      <c r="A185" s="141">
        <v>5430</v>
      </c>
      <c r="B185" s="133" t="s">
        <v>426</v>
      </c>
      <c r="C185" s="134">
        <f>SUM(C186:C187)</f>
        <v>0</v>
      </c>
      <c r="D185" s="135">
        <v>0</v>
      </c>
      <c r="E185" s="136"/>
    </row>
    <row r="186" spans="1:5" x14ac:dyDescent="0.2">
      <c r="A186" s="141">
        <v>5431</v>
      </c>
      <c r="B186" s="133" t="s">
        <v>427</v>
      </c>
      <c r="C186" s="134">
        <v>0</v>
      </c>
      <c r="D186" s="135">
        <v>0</v>
      </c>
      <c r="E186" s="136"/>
    </row>
    <row r="187" spans="1:5" x14ac:dyDescent="0.2">
      <c r="A187" s="141">
        <v>5432</v>
      </c>
      <c r="B187" s="133" t="s">
        <v>428</v>
      </c>
      <c r="C187" s="134">
        <v>0</v>
      </c>
      <c r="D187" s="135">
        <v>0</v>
      </c>
      <c r="E187" s="136"/>
    </row>
    <row r="188" spans="1:5" x14ac:dyDescent="0.2">
      <c r="A188" s="141">
        <v>5440</v>
      </c>
      <c r="B188" s="133" t="s">
        <v>429</v>
      </c>
      <c r="C188" s="134">
        <f>SUM(C189)</f>
        <v>0</v>
      </c>
      <c r="D188" s="135">
        <v>0</v>
      </c>
      <c r="E188" s="136"/>
    </row>
    <row r="189" spans="1:5" x14ac:dyDescent="0.2">
      <c r="A189" s="141">
        <v>5441</v>
      </c>
      <c r="B189" s="133" t="s">
        <v>429</v>
      </c>
      <c r="C189" s="134">
        <v>0</v>
      </c>
      <c r="D189" s="135">
        <v>0</v>
      </c>
      <c r="E189" s="136"/>
    </row>
    <row r="190" spans="1:5" x14ac:dyDescent="0.2">
      <c r="A190" s="141">
        <v>5450</v>
      </c>
      <c r="B190" s="133" t="s">
        <v>430</v>
      </c>
      <c r="C190" s="134">
        <f>SUM(C191:C192)</f>
        <v>0</v>
      </c>
      <c r="D190" s="135">
        <v>0</v>
      </c>
      <c r="E190" s="136"/>
    </row>
    <row r="191" spans="1:5" x14ac:dyDescent="0.2">
      <c r="A191" s="141">
        <v>5451</v>
      </c>
      <c r="B191" s="133" t="s">
        <v>431</v>
      </c>
      <c r="C191" s="134">
        <v>0</v>
      </c>
      <c r="D191" s="135">
        <v>0</v>
      </c>
      <c r="E191" s="136"/>
    </row>
    <row r="192" spans="1:5" x14ac:dyDescent="0.2">
      <c r="A192" s="141">
        <v>5452</v>
      </c>
      <c r="B192" s="133" t="s">
        <v>432</v>
      </c>
      <c r="C192" s="134">
        <v>0</v>
      </c>
      <c r="D192" s="135">
        <v>0</v>
      </c>
      <c r="E192" s="136"/>
    </row>
    <row r="193" spans="1:5" x14ac:dyDescent="0.2">
      <c r="A193" s="141">
        <v>5500</v>
      </c>
      <c r="B193" s="133" t="s">
        <v>433</v>
      </c>
      <c r="C193" s="134">
        <f>C194+C203+C206+C212+C214+C216</f>
        <v>0</v>
      </c>
      <c r="D193" s="135">
        <v>0</v>
      </c>
      <c r="E193" s="136"/>
    </row>
    <row r="194" spans="1:5" x14ac:dyDescent="0.2">
      <c r="A194" s="141">
        <v>5510</v>
      </c>
      <c r="B194" s="133" t="s">
        <v>434</v>
      </c>
      <c r="C194" s="134">
        <f>SUM(C195:C202)</f>
        <v>0</v>
      </c>
      <c r="D194" s="135">
        <v>0</v>
      </c>
      <c r="E194" s="136"/>
    </row>
    <row r="195" spans="1:5" x14ac:dyDescent="0.2">
      <c r="A195" s="141">
        <v>5511</v>
      </c>
      <c r="B195" s="133" t="s">
        <v>435</v>
      </c>
      <c r="C195" s="134">
        <v>0</v>
      </c>
      <c r="D195" s="135">
        <v>0</v>
      </c>
      <c r="E195" s="136"/>
    </row>
    <row r="196" spans="1:5" x14ac:dyDescent="0.2">
      <c r="A196" s="141">
        <v>5512</v>
      </c>
      <c r="B196" s="133" t="s">
        <v>436</v>
      </c>
      <c r="C196" s="134">
        <v>0</v>
      </c>
      <c r="D196" s="135">
        <v>0</v>
      </c>
      <c r="E196" s="136"/>
    </row>
    <row r="197" spans="1:5" x14ac:dyDescent="0.2">
      <c r="A197" s="141">
        <v>5513</v>
      </c>
      <c r="B197" s="133" t="s">
        <v>437</v>
      </c>
      <c r="C197" s="134">
        <v>0</v>
      </c>
      <c r="D197" s="135">
        <v>0</v>
      </c>
      <c r="E197" s="136"/>
    </row>
    <row r="198" spans="1:5" x14ac:dyDescent="0.2">
      <c r="A198" s="141">
        <v>5514</v>
      </c>
      <c r="B198" s="133" t="s">
        <v>438</v>
      </c>
      <c r="C198" s="134">
        <v>0</v>
      </c>
      <c r="D198" s="135">
        <v>0</v>
      </c>
      <c r="E198" s="136"/>
    </row>
    <row r="199" spans="1:5" x14ac:dyDescent="0.2">
      <c r="A199" s="141">
        <v>5515</v>
      </c>
      <c r="B199" s="133" t="s">
        <v>439</v>
      </c>
      <c r="C199" s="134">
        <v>0</v>
      </c>
      <c r="D199" s="135">
        <v>0</v>
      </c>
      <c r="E199" s="136"/>
    </row>
    <row r="200" spans="1:5" x14ac:dyDescent="0.2">
      <c r="A200" s="141">
        <v>5516</v>
      </c>
      <c r="B200" s="133" t="s">
        <v>440</v>
      </c>
      <c r="C200" s="134">
        <v>0</v>
      </c>
      <c r="D200" s="135">
        <v>0</v>
      </c>
      <c r="E200" s="136"/>
    </row>
    <row r="201" spans="1:5" x14ac:dyDescent="0.2">
      <c r="A201" s="141">
        <v>5517</v>
      </c>
      <c r="B201" s="133" t="s">
        <v>441</v>
      </c>
      <c r="C201" s="134">
        <v>0</v>
      </c>
      <c r="D201" s="135">
        <v>0</v>
      </c>
      <c r="E201" s="136"/>
    </row>
    <row r="202" spans="1:5" x14ac:dyDescent="0.2">
      <c r="A202" s="141">
        <v>5518</v>
      </c>
      <c r="B202" s="133" t="s">
        <v>92</v>
      </c>
      <c r="C202" s="134">
        <v>0</v>
      </c>
      <c r="D202" s="135">
        <v>0</v>
      </c>
      <c r="E202" s="136"/>
    </row>
    <row r="203" spans="1:5" x14ac:dyDescent="0.2">
      <c r="A203" s="141">
        <v>5520</v>
      </c>
      <c r="B203" s="133" t="s">
        <v>91</v>
      </c>
      <c r="C203" s="134">
        <f>SUM(C204:C205)</f>
        <v>0</v>
      </c>
      <c r="D203" s="135">
        <v>0</v>
      </c>
      <c r="E203" s="136"/>
    </row>
    <row r="204" spans="1:5" x14ac:dyDescent="0.2">
      <c r="A204" s="141">
        <v>5521</v>
      </c>
      <c r="B204" s="133" t="s">
        <v>442</v>
      </c>
      <c r="C204" s="134">
        <v>0</v>
      </c>
      <c r="D204" s="135">
        <v>0</v>
      </c>
      <c r="E204" s="136"/>
    </row>
    <row r="205" spans="1:5" x14ac:dyDescent="0.2">
      <c r="A205" s="141">
        <v>5522</v>
      </c>
      <c r="B205" s="133" t="s">
        <v>443</v>
      </c>
      <c r="C205" s="134">
        <v>0</v>
      </c>
      <c r="D205" s="135">
        <v>0</v>
      </c>
      <c r="E205" s="136"/>
    </row>
    <row r="206" spans="1:5" x14ac:dyDescent="0.2">
      <c r="A206" s="141">
        <v>5530</v>
      </c>
      <c r="B206" s="133" t="s">
        <v>444</v>
      </c>
      <c r="C206" s="134">
        <f>SUM(C207:C211)</f>
        <v>0</v>
      </c>
      <c r="D206" s="135">
        <v>0</v>
      </c>
      <c r="E206" s="136"/>
    </row>
    <row r="207" spans="1:5" x14ac:dyDescent="0.2">
      <c r="A207" s="141">
        <v>5531</v>
      </c>
      <c r="B207" s="133" t="s">
        <v>445</v>
      </c>
      <c r="C207" s="134">
        <v>0</v>
      </c>
      <c r="D207" s="135">
        <v>0</v>
      </c>
      <c r="E207" s="136"/>
    </row>
    <row r="208" spans="1:5" x14ac:dyDescent="0.2">
      <c r="A208" s="141">
        <v>5532</v>
      </c>
      <c r="B208" s="133" t="s">
        <v>446</v>
      </c>
      <c r="C208" s="134">
        <v>0</v>
      </c>
      <c r="D208" s="135">
        <v>0</v>
      </c>
      <c r="E208" s="136"/>
    </row>
    <row r="209" spans="1:5" x14ac:dyDescent="0.2">
      <c r="A209" s="141">
        <v>5533</v>
      </c>
      <c r="B209" s="133" t="s">
        <v>447</v>
      </c>
      <c r="C209" s="134">
        <v>0</v>
      </c>
      <c r="D209" s="135">
        <v>0</v>
      </c>
      <c r="E209" s="136"/>
    </row>
    <row r="210" spans="1:5" x14ac:dyDescent="0.2">
      <c r="A210" s="141">
        <v>5534</v>
      </c>
      <c r="B210" s="133" t="s">
        <v>448</v>
      </c>
      <c r="C210" s="134">
        <v>0</v>
      </c>
      <c r="D210" s="135">
        <v>0</v>
      </c>
      <c r="E210" s="136"/>
    </row>
    <row r="211" spans="1:5" x14ac:dyDescent="0.2">
      <c r="A211" s="141">
        <v>5535</v>
      </c>
      <c r="B211" s="133" t="s">
        <v>449</v>
      </c>
      <c r="C211" s="134">
        <v>0</v>
      </c>
      <c r="D211" s="135">
        <v>0</v>
      </c>
      <c r="E211" s="136"/>
    </row>
    <row r="212" spans="1:5" x14ac:dyDescent="0.2">
      <c r="A212" s="141">
        <v>5540</v>
      </c>
      <c r="B212" s="133" t="s">
        <v>450</v>
      </c>
      <c r="C212" s="134">
        <f>SUM(C213)</f>
        <v>0</v>
      </c>
      <c r="D212" s="135">
        <v>0</v>
      </c>
      <c r="E212" s="136"/>
    </row>
    <row r="213" spans="1:5" x14ac:dyDescent="0.2">
      <c r="A213" s="141">
        <v>5541</v>
      </c>
      <c r="B213" s="133" t="s">
        <v>450</v>
      </c>
      <c r="C213" s="134">
        <v>0</v>
      </c>
      <c r="D213" s="135">
        <v>0</v>
      </c>
      <c r="E213" s="136"/>
    </row>
    <row r="214" spans="1:5" x14ac:dyDescent="0.2">
      <c r="A214" s="141">
        <v>5550</v>
      </c>
      <c r="B214" s="133" t="s">
        <v>451</v>
      </c>
      <c r="C214" s="134">
        <f>C215</f>
        <v>0</v>
      </c>
      <c r="D214" s="135">
        <v>0</v>
      </c>
      <c r="E214" s="136"/>
    </row>
    <row r="215" spans="1:5" x14ac:dyDescent="0.2">
      <c r="A215" s="141">
        <v>5551</v>
      </c>
      <c r="B215" s="133" t="s">
        <v>451</v>
      </c>
      <c r="C215" s="134">
        <v>0</v>
      </c>
      <c r="D215" s="135">
        <v>0</v>
      </c>
      <c r="E215" s="136"/>
    </row>
    <row r="216" spans="1:5" x14ac:dyDescent="0.2">
      <c r="A216" s="141">
        <v>5590</v>
      </c>
      <c r="B216" s="133" t="s">
        <v>452</v>
      </c>
      <c r="C216" s="134">
        <f>SUM(C217:C225)</f>
        <v>0</v>
      </c>
      <c r="D216" s="135">
        <v>0</v>
      </c>
      <c r="E216" s="136"/>
    </row>
    <row r="217" spans="1:5" x14ac:dyDescent="0.2">
      <c r="A217" s="141">
        <v>5591</v>
      </c>
      <c r="B217" s="133" t="s">
        <v>453</v>
      </c>
      <c r="C217" s="134">
        <v>0</v>
      </c>
      <c r="D217" s="135">
        <v>0</v>
      </c>
      <c r="E217" s="136"/>
    </row>
    <row r="218" spans="1:5" x14ac:dyDescent="0.2">
      <c r="A218" s="141">
        <v>5592</v>
      </c>
      <c r="B218" s="133" t="s">
        <v>454</v>
      </c>
      <c r="C218" s="134">
        <v>0</v>
      </c>
      <c r="D218" s="135">
        <v>0</v>
      </c>
      <c r="E218" s="136"/>
    </row>
    <row r="219" spans="1:5" x14ac:dyDescent="0.2">
      <c r="A219" s="141">
        <v>5593</v>
      </c>
      <c r="B219" s="133" t="s">
        <v>455</v>
      </c>
      <c r="C219" s="134">
        <v>0</v>
      </c>
      <c r="D219" s="135">
        <v>0</v>
      </c>
      <c r="E219" s="136"/>
    </row>
    <row r="220" spans="1:5" x14ac:dyDescent="0.2">
      <c r="A220" s="141">
        <v>5594</v>
      </c>
      <c r="B220" s="133" t="s">
        <v>526</v>
      </c>
      <c r="C220" s="134">
        <v>0</v>
      </c>
      <c r="D220" s="135">
        <v>0</v>
      </c>
      <c r="E220" s="136"/>
    </row>
    <row r="221" spans="1:5" x14ac:dyDescent="0.2">
      <c r="A221" s="141">
        <v>5595</v>
      </c>
      <c r="B221" s="133" t="s">
        <v>457</v>
      </c>
      <c r="C221" s="134">
        <v>0</v>
      </c>
      <c r="D221" s="135">
        <v>0</v>
      </c>
      <c r="E221" s="136"/>
    </row>
    <row r="222" spans="1:5" x14ac:dyDescent="0.2">
      <c r="A222" s="141">
        <v>5596</v>
      </c>
      <c r="B222" s="133" t="s">
        <v>350</v>
      </c>
      <c r="C222" s="134">
        <v>0</v>
      </c>
      <c r="D222" s="135">
        <v>0</v>
      </c>
      <c r="E222" s="136"/>
    </row>
    <row r="223" spans="1:5" x14ac:dyDescent="0.2">
      <c r="A223" s="141">
        <v>5597</v>
      </c>
      <c r="B223" s="133" t="s">
        <v>458</v>
      </c>
      <c r="C223" s="134">
        <v>0</v>
      </c>
      <c r="D223" s="135">
        <v>0</v>
      </c>
      <c r="E223" s="136"/>
    </row>
    <row r="224" spans="1:5" x14ac:dyDescent="0.2">
      <c r="A224" s="141">
        <v>5598</v>
      </c>
      <c r="B224" s="133" t="s">
        <v>527</v>
      </c>
      <c r="C224" s="134">
        <v>0</v>
      </c>
      <c r="D224" s="135">
        <v>0</v>
      </c>
      <c r="E224" s="136"/>
    </row>
    <row r="225" spans="1:5" x14ac:dyDescent="0.2">
      <c r="A225" s="141">
        <v>5599</v>
      </c>
      <c r="B225" s="133" t="s">
        <v>459</v>
      </c>
      <c r="C225" s="134">
        <v>0</v>
      </c>
      <c r="D225" s="135">
        <v>0</v>
      </c>
      <c r="E225" s="136"/>
    </row>
    <row r="226" spans="1:5" x14ac:dyDescent="0.2">
      <c r="A226" s="141">
        <v>5600</v>
      </c>
      <c r="B226" s="133" t="s">
        <v>90</v>
      </c>
      <c r="C226" s="134">
        <f>C227</f>
        <v>0</v>
      </c>
      <c r="D226" s="135">
        <v>0</v>
      </c>
      <c r="E226" s="136"/>
    </row>
    <row r="227" spans="1:5" x14ac:dyDescent="0.2">
      <c r="A227" s="141">
        <v>5610</v>
      </c>
      <c r="B227" s="133" t="s">
        <v>460</v>
      </c>
      <c r="C227" s="134">
        <f>C228</f>
        <v>0</v>
      </c>
      <c r="D227" s="135">
        <v>0</v>
      </c>
      <c r="E227" s="136"/>
    </row>
    <row r="228" spans="1:5" x14ac:dyDescent="0.2">
      <c r="A228" s="141">
        <v>5611</v>
      </c>
      <c r="B228" s="133" t="s">
        <v>461</v>
      </c>
      <c r="C228" s="134">
        <v>0</v>
      </c>
      <c r="D228" s="135">
        <v>0</v>
      </c>
      <c r="E228" s="136"/>
    </row>
    <row r="229" spans="1:5" x14ac:dyDescent="0.2">
      <c r="A229" s="122"/>
      <c r="B229" s="123"/>
      <c r="C229" s="123"/>
      <c r="D229" s="123"/>
      <c r="E229" s="124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="75" zoomScaleNormal="75" workbookViewId="0">
      <selection activeCell="A3" sqref="A3:E3"/>
    </sheetView>
  </sheetViews>
  <sheetFormatPr baseColWidth="10" defaultColWidth="9.109375" defaultRowHeight="10.199999999999999" x14ac:dyDescent="0.2"/>
  <cols>
    <col min="1" max="1" width="10" style="35" customWidth="1"/>
    <col min="2" max="2" width="48.109375" style="35" customWidth="1"/>
    <col min="3" max="3" width="22.88671875" style="35" customWidth="1"/>
    <col min="4" max="5" width="16.5546875" style="35" customWidth="1"/>
    <col min="6" max="16384" width="9.109375" style="35"/>
  </cols>
  <sheetData>
    <row r="1" spans="1:5" ht="18.899999999999999" customHeight="1" x14ac:dyDescent="0.2">
      <c r="A1" s="207" t="str">
        <f>ESF!A1</f>
        <v>Municipio de Comonfort, Guanajuato</v>
      </c>
      <c r="B1" s="208"/>
      <c r="C1" s="208"/>
      <c r="D1" s="208"/>
      <c r="E1" s="209"/>
    </row>
    <row r="2" spans="1:5" ht="18.899999999999999" customHeight="1" x14ac:dyDescent="0.2">
      <c r="A2" s="210" t="s">
        <v>462</v>
      </c>
      <c r="B2" s="211"/>
      <c r="C2" s="211"/>
      <c r="D2" s="211"/>
      <c r="E2" s="212"/>
    </row>
    <row r="3" spans="1:5" ht="18.899999999999999" customHeight="1" x14ac:dyDescent="0.2">
      <c r="A3" s="210" t="str">
        <f>ESF!A3</f>
        <v>Correspondiente del 1 de Enero al 30 de Septiembre del 2021</v>
      </c>
      <c r="B3" s="211"/>
      <c r="C3" s="211"/>
      <c r="D3" s="211"/>
      <c r="E3" s="212"/>
    </row>
    <row r="4" spans="1:5" x14ac:dyDescent="0.2">
      <c r="A4" s="96"/>
      <c r="B4" s="97"/>
      <c r="C4" s="97"/>
      <c r="D4" s="97"/>
      <c r="E4" s="98"/>
    </row>
    <row r="5" spans="1:5" x14ac:dyDescent="0.2">
      <c r="A5" s="99" t="s">
        <v>184</v>
      </c>
      <c r="B5" s="100"/>
      <c r="C5" s="100"/>
      <c r="D5" s="100"/>
      <c r="E5" s="101"/>
    </row>
    <row r="6" spans="1:5" x14ac:dyDescent="0.2">
      <c r="A6" s="102" t="s">
        <v>170</v>
      </c>
      <c r="B6" s="100"/>
      <c r="C6" s="100"/>
      <c r="D6" s="100"/>
      <c r="E6" s="101"/>
    </row>
    <row r="7" spans="1:5" x14ac:dyDescent="0.2">
      <c r="A7" s="103" t="s">
        <v>147</v>
      </c>
      <c r="B7" s="104" t="s">
        <v>144</v>
      </c>
      <c r="C7" s="104" t="s">
        <v>145</v>
      </c>
      <c r="D7" s="104" t="s">
        <v>146</v>
      </c>
      <c r="E7" s="105" t="s">
        <v>148</v>
      </c>
    </row>
    <row r="8" spans="1:5" x14ac:dyDescent="0.2">
      <c r="A8" s="137">
        <v>3110</v>
      </c>
      <c r="B8" s="138" t="s">
        <v>325</v>
      </c>
      <c r="C8" s="139">
        <v>154274652.55000001</v>
      </c>
      <c r="D8" s="138"/>
      <c r="E8" s="140"/>
    </row>
    <row r="9" spans="1:5" x14ac:dyDescent="0.2">
      <c r="A9" s="137">
        <v>3120</v>
      </c>
      <c r="B9" s="138" t="s">
        <v>463</v>
      </c>
      <c r="C9" s="162">
        <v>7899495.1699999999</v>
      </c>
      <c r="D9" s="138"/>
      <c r="E9" s="140"/>
    </row>
    <row r="10" spans="1:5" x14ac:dyDescent="0.2">
      <c r="A10" s="137">
        <v>3130</v>
      </c>
      <c r="B10" s="138" t="s">
        <v>464</v>
      </c>
      <c r="C10" s="139">
        <v>0</v>
      </c>
      <c r="D10" s="138"/>
      <c r="E10" s="140"/>
    </row>
    <row r="11" spans="1:5" x14ac:dyDescent="0.2">
      <c r="A11" s="96"/>
      <c r="B11" s="97"/>
      <c r="C11" s="97"/>
      <c r="D11" s="97"/>
      <c r="E11" s="98"/>
    </row>
    <row r="12" spans="1:5" x14ac:dyDescent="0.2">
      <c r="A12" s="102" t="s">
        <v>171</v>
      </c>
      <c r="B12" s="100"/>
      <c r="C12" s="100"/>
      <c r="D12" s="100"/>
      <c r="E12" s="101"/>
    </row>
    <row r="13" spans="1:5" x14ac:dyDescent="0.2">
      <c r="A13" s="103" t="s">
        <v>147</v>
      </c>
      <c r="B13" s="104" t="s">
        <v>144</v>
      </c>
      <c r="C13" s="104" t="s">
        <v>145</v>
      </c>
      <c r="D13" s="104" t="s">
        <v>465</v>
      </c>
      <c r="E13" s="105"/>
    </row>
    <row r="14" spans="1:5" x14ac:dyDescent="0.2">
      <c r="A14" s="137">
        <v>3210</v>
      </c>
      <c r="B14" s="138" t="s">
        <v>466</v>
      </c>
      <c r="C14" s="139">
        <v>86981143</v>
      </c>
      <c r="D14" s="138" t="s">
        <v>498</v>
      </c>
      <c r="E14" s="140"/>
    </row>
    <row r="15" spans="1:5" x14ac:dyDescent="0.2">
      <c r="A15" s="137">
        <v>3220</v>
      </c>
      <c r="B15" s="138" t="s">
        <v>467</v>
      </c>
      <c r="C15" s="139">
        <v>104125418.04000001</v>
      </c>
      <c r="D15" s="138" t="s">
        <v>498</v>
      </c>
      <c r="E15" s="140"/>
    </row>
    <row r="16" spans="1:5" x14ac:dyDescent="0.2">
      <c r="A16" s="137">
        <v>3230</v>
      </c>
      <c r="B16" s="138" t="s">
        <v>468</v>
      </c>
      <c r="C16" s="139">
        <f>SUM(C17:C20)</f>
        <v>29062.82</v>
      </c>
      <c r="D16" s="138"/>
      <c r="E16" s="140"/>
    </row>
    <row r="17" spans="1:5" x14ac:dyDescent="0.2">
      <c r="A17" s="137">
        <v>3231</v>
      </c>
      <c r="B17" s="138" t="s">
        <v>469</v>
      </c>
      <c r="C17" s="139">
        <v>16268.61</v>
      </c>
      <c r="D17" s="138"/>
      <c r="E17" s="140"/>
    </row>
    <row r="18" spans="1:5" x14ac:dyDescent="0.2">
      <c r="A18" s="137">
        <v>3232</v>
      </c>
      <c r="B18" s="138" t="s">
        <v>470</v>
      </c>
      <c r="C18" s="139">
        <v>12794.21</v>
      </c>
      <c r="D18" s="138"/>
      <c r="E18" s="140"/>
    </row>
    <row r="19" spans="1:5" x14ac:dyDescent="0.2">
      <c r="A19" s="137">
        <v>3233</v>
      </c>
      <c r="B19" s="138" t="s">
        <v>471</v>
      </c>
      <c r="C19" s="139">
        <v>0</v>
      </c>
      <c r="D19" s="138"/>
      <c r="E19" s="140"/>
    </row>
    <row r="20" spans="1:5" x14ac:dyDescent="0.2">
      <c r="A20" s="137">
        <v>3239</v>
      </c>
      <c r="B20" s="138" t="s">
        <v>472</v>
      </c>
      <c r="C20" s="139">
        <v>0</v>
      </c>
      <c r="D20" s="138"/>
      <c r="E20" s="140"/>
    </row>
    <row r="21" spans="1:5" x14ac:dyDescent="0.2">
      <c r="A21" s="137">
        <v>3240</v>
      </c>
      <c r="B21" s="138" t="s">
        <v>473</v>
      </c>
      <c r="C21" s="139">
        <v>0</v>
      </c>
      <c r="D21" s="138"/>
      <c r="E21" s="140"/>
    </row>
    <row r="22" spans="1:5" x14ac:dyDescent="0.2">
      <c r="A22" s="137">
        <v>3241</v>
      </c>
      <c r="B22" s="138" t="s">
        <v>474</v>
      </c>
      <c r="C22" s="139">
        <v>0</v>
      </c>
      <c r="D22" s="138"/>
      <c r="E22" s="140"/>
    </row>
    <row r="23" spans="1:5" x14ac:dyDescent="0.2">
      <c r="A23" s="137">
        <v>3242</v>
      </c>
      <c r="B23" s="138" t="s">
        <v>475</v>
      </c>
      <c r="C23" s="139">
        <v>0</v>
      </c>
      <c r="D23" s="138"/>
      <c r="E23" s="140"/>
    </row>
    <row r="24" spans="1:5" x14ac:dyDescent="0.2">
      <c r="A24" s="137">
        <v>3243</v>
      </c>
      <c r="B24" s="138" t="s">
        <v>476</v>
      </c>
      <c r="C24" s="139">
        <v>0</v>
      </c>
      <c r="D24" s="138"/>
      <c r="E24" s="140"/>
    </row>
    <row r="25" spans="1:5" x14ac:dyDescent="0.2">
      <c r="A25" s="137">
        <v>3250</v>
      </c>
      <c r="B25" s="138" t="s">
        <v>477</v>
      </c>
      <c r="C25" s="139">
        <v>0</v>
      </c>
      <c r="D25" s="138"/>
      <c r="E25" s="140"/>
    </row>
    <row r="26" spans="1:5" x14ac:dyDescent="0.2">
      <c r="A26" s="137">
        <v>3251</v>
      </c>
      <c r="B26" s="138" t="s">
        <v>478</v>
      </c>
      <c r="C26" s="139">
        <v>0</v>
      </c>
      <c r="D26" s="138"/>
      <c r="E26" s="140"/>
    </row>
    <row r="27" spans="1:5" x14ac:dyDescent="0.2">
      <c r="A27" s="137">
        <v>3252</v>
      </c>
      <c r="B27" s="138" t="s">
        <v>479</v>
      </c>
      <c r="C27" s="139">
        <v>0</v>
      </c>
      <c r="D27" s="138"/>
      <c r="E27" s="140"/>
    </row>
    <row r="28" spans="1:5" x14ac:dyDescent="0.2">
      <c r="A28" s="96"/>
      <c r="B28" s="97"/>
      <c r="C28" s="97"/>
      <c r="D28" s="97"/>
      <c r="E28" s="98"/>
    </row>
    <row r="29" spans="1:5" x14ac:dyDescent="0.2">
      <c r="A29" s="96"/>
      <c r="B29" s="97"/>
      <c r="C29" s="97"/>
      <c r="D29" s="97"/>
      <c r="E29" s="98"/>
    </row>
    <row r="30" spans="1:5" x14ac:dyDescent="0.2">
      <c r="A30" s="108"/>
      <c r="B30" s="109"/>
      <c r="C30" s="109"/>
      <c r="D30" s="109"/>
      <c r="E30" s="110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2"/>
  <sheetViews>
    <sheetView zoomScale="75" zoomScaleNormal="75" workbookViewId="0">
      <selection activeCell="A3" sqref="A3:E3"/>
    </sheetView>
  </sheetViews>
  <sheetFormatPr baseColWidth="10" defaultColWidth="9.109375" defaultRowHeight="10.199999999999999" x14ac:dyDescent="0.2"/>
  <cols>
    <col min="1" max="1" width="10" style="35" customWidth="1"/>
    <col min="2" max="2" width="59.5546875" style="35" customWidth="1"/>
    <col min="3" max="3" width="15.44140625" style="35" bestFit="1" customWidth="1"/>
    <col min="4" max="4" width="16.44140625" style="35" bestFit="1" customWidth="1"/>
    <col min="5" max="5" width="19.109375" style="35" customWidth="1"/>
    <col min="6" max="16384" width="9.109375" style="35"/>
  </cols>
  <sheetData>
    <row r="1" spans="1:5" s="36" customFormat="1" ht="18.899999999999999" customHeight="1" x14ac:dyDescent="0.3">
      <c r="A1" s="207" t="str">
        <f>ESF!A1</f>
        <v>Municipio de Comonfort, Guanajuato</v>
      </c>
      <c r="B1" s="208"/>
      <c r="C1" s="208"/>
      <c r="D1" s="208"/>
      <c r="E1" s="209"/>
    </row>
    <row r="2" spans="1:5" s="36" customFormat="1" ht="18.899999999999999" customHeight="1" x14ac:dyDescent="0.3">
      <c r="A2" s="210" t="s">
        <v>480</v>
      </c>
      <c r="B2" s="211"/>
      <c r="C2" s="211"/>
      <c r="D2" s="211"/>
      <c r="E2" s="212"/>
    </row>
    <row r="3" spans="1:5" s="36" customFormat="1" ht="18.899999999999999" customHeight="1" x14ac:dyDescent="0.3">
      <c r="A3" s="210" t="str">
        <f>ESF!A3</f>
        <v>Correspondiente del 1 de Enero al 30 de Septiembre del 2021</v>
      </c>
      <c r="B3" s="211"/>
      <c r="C3" s="211"/>
      <c r="D3" s="211"/>
      <c r="E3" s="212"/>
    </row>
    <row r="4" spans="1:5" x14ac:dyDescent="0.2">
      <c r="A4" s="99" t="s">
        <v>184</v>
      </c>
      <c r="B4" s="100"/>
      <c r="C4" s="100"/>
      <c r="D4" s="100"/>
      <c r="E4" s="101"/>
    </row>
    <row r="5" spans="1:5" x14ac:dyDescent="0.2">
      <c r="A5" s="96"/>
      <c r="B5" s="97"/>
      <c r="C5" s="97"/>
      <c r="D5" s="97"/>
      <c r="E5" s="98"/>
    </row>
    <row r="6" spans="1:5" x14ac:dyDescent="0.2">
      <c r="A6" s="102" t="s">
        <v>172</v>
      </c>
      <c r="B6" s="100"/>
      <c r="C6" s="100"/>
      <c r="D6" s="100"/>
      <c r="E6" s="101"/>
    </row>
    <row r="7" spans="1:5" x14ac:dyDescent="0.2">
      <c r="A7" s="103" t="s">
        <v>147</v>
      </c>
      <c r="B7" s="104" t="s">
        <v>144</v>
      </c>
      <c r="C7" s="104" t="s">
        <v>174</v>
      </c>
      <c r="D7" s="104" t="s">
        <v>175</v>
      </c>
      <c r="E7" s="105"/>
    </row>
    <row r="8" spans="1:5" x14ac:dyDescent="0.2">
      <c r="A8" s="137">
        <v>1111</v>
      </c>
      <c r="B8" s="138" t="s">
        <v>481</v>
      </c>
      <c r="C8" s="139">
        <v>0</v>
      </c>
      <c r="D8" s="139">
        <v>0</v>
      </c>
      <c r="E8" s="140"/>
    </row>
    <row r="9" spans="1:5" x14ac:dyDescent="0.2">
      <c r="A9" s="137">
        <v>1112</v>
      </c>
      <c r="B9" s="138" t="s">
        <v>482</v>
      </c>
      <c r="C9" s="139">
        <v>30752935.07</v>
      </c>
      <c r="D9" s="139">
        <v>30989910.75</v>
      </c>
      <c r="E9" s="140"/>
    </row>
    <row r="10" spans="1:5" x14ac:dyDescent="0.2">
      <c r="A10" s="137">
        <v>1113</v>
      </c>
      <c r="B10" s="138" t="s">
        <v>483</v>
      </c>
      <c r="C10" s="139">
        <v>0</v>
      </c>
      <c r="D10" s="139">
        <v>0</v>
      </c>
      <c r="E10" s="140"/>
    </row>
    <row r="11" spans="1:5" x14ac:dyDescent="0.2">
      <c r="A11" s="137">
        <v>1114</v>
      </c>
      <c r="B11" s="138" t="s">
        <v>185</v>
      </c>
      <c r="C11" s="139">
        <v>0</v>
      </c>
      <c r="D11" s="139">
        <v>0</v>
      </c>
      <c r="E11" s="140"/>
    </row>
    <row r="12" spans="1:5" x14ac:dyDescent="0.2">
      <c r="A12" s="137">
        <v>1115</v>
      </c>
      <c r="B12" s="138" t="s">
        <v>186</v>
      </c>
      <c r="C12" s="139">
        <v>667682.13</v>
      </c>
      <c r="D12" s="139">
        <v>572537.22</v>
      </c>
      <c r="E12" s="140"/>
    </row>
    <row r="13" spans="1:5" x14ac:dyDescent="0.2">
      <c r="A13" s="137">
        <v>1116</v>
      </c>
      <c r="B13" s="138" t="s">
        <v>484</v>
      </c>
      <c r="C13" s="139">
        <v>0</v>
      </c>
      <c r="D13" s="139">
        <v>0</v>
      </c>
      <c r="E13" s="140"/>
    </row>
    <row r="14" spans="1:5" x14ac:dyDescent="0.2">
      <c r="A14" s="137">
        <v>1119</v>
      </c>
      <c r="B14" s="138" t="s">
        <v>485</v>
      </c>
      <c r="C14" s="139">
        <v>0</v>
      </c>
      <c r="D14" s="139">
        <v>0</v>
      </c>
      <c r="E14" s="140"/>
    </row>
    <row r="15" spans="1:5" x14ac:dyDescent="0.2">
      <c r="A15" s="137">
        <v>1110</v>
      </c>
      <c r="B15" s="138" t="s">
        <v>486</v>
      </c>
      <c r="C15" s="139">
        <f>SUM(C8:C14)</f>
        <v>31420617.199999999</v>
      </c>
      <c r="D15" s="139">
        <f>SUM(D8:D14)</f>
        <v>31562447.969999999</v>
      </c>
      <c r="E15" s="140"/>
    </row>
    <row r="16" spans="1:5" x14ac:dyDescent="0.2">
      <c r="A16" s="96"/>
      <c r="B16" s="97"/>
      <c r="C16" s="97"/>
      <c r="D16" s="97"/>
      <c r="E16" s="98"/>
    </row>
    <row r="17" spans="1:5" x14ac:dyDescent="0.2">
      <c r="A17" s="96"/>
      <c r="B17" s="97"/>
      <c r="C17" s="97"/>
      <c r="D17" s="97"/>
      <c r="E17" s="98"/>
    </row>
    <row r="18" spans="1:5" x14ac:dyDescent="0.2">
      <c r="A18" s="102" t="s">
        <v>173</v>
      </c>
      <c r="B18" s="100"/>
      <c r="C18" s="100"/>
      <c r="D18" s="100"/>
      <c r="E18" s="101"/>
    </row>
    <row r="19" spans="1:5" x14ac:dyDescent="0.2">
      <c r="A19" s="103" t="s">
        <v>147</v>
      </c>
      <c r="B19" s="104" t="s">
        <v>144</v>
      </c>
      <c r="C19" s="104" t="s">
        <v>145</v>
      </c>
      <c r="D19" s="104" t="s">
        <v>487</v>
      </c>
      <c r="E19" s="105" t="s">
        <v>176</v>
      </c>
    </row>
    <row r="20" spans="1:5" x14ac:dyDescent="0.2">
      <c r="A20" s="137">
        <v>1230</v>
      </c>
      <c r="B20" s="163" t="s">
        <v>218</v>
      </c>
      <c r="C20" s="139">
        <f>SUM(C21:C27)</f>
        <v>289943445.27999997</v>
      </c>
      <c r="D20" s="164"/>
      <c r="E20" s="140"/>
    </row>
    <row r="21" spans="1:5" x14ac:dyDescent="0.2">
      <c r="A21" s="137">
        <v>1231</v>
      </c>
      <c r="B21" s="163" t="s">
        <v>219</v>
      </c>
      <c r="C21" s="139">
        <v>44687474.119999997</v>
      </c>
      <c r="D21" s="164"/>
      <c r="E21" s="140"/>
    </row>
    <row r="22" spans="1:5" x14ac:dyDescent="0.2">
      <c r="A22" s="137">
        <v>1232</v>
      </c>
      <c r="B22" s="163" t="s">
        <v>220</v>
      </c>
      <c r="C22" s="139">
        <v>0</v>
      </c>
      <c r="D22" s="164"/>
      <c r="E22" s="140"/>
    </row>
    <row r="23" spans="1:5" x14ac:dyDescent="0.2">
      <c r="A23" s="137">
        <v>1233</v>
      </c>
      <c r="B23" s="163" t="s">
        <v>221</v>
      </c>
      <c r="C23" s="139">
        <v>116519380.56999999</v>
      </c>
      <c r="D23" s="164"/>
      <c r="E23" s="140"/>
    </row>
    <row r="24" spans="1:5" x14ac:dyDescent="0.2">
      <c r="A24" s="137">
        <v>1234</v>
      </c>
      <c r="B24" s="163" t="s">
        <v>222</v>
      </c>
      <c r="C24" s="139">
        <v>13787916.74</v>
      </c>
      <c r="D24" s="164"/>
      <c r="E24" s="140"/>
    </row>
    <row r="25" spans="1:5" x14ac:dyDescent="0.2">
      <c r="A25" s="137">
        <v>1235</v>
      </c>
      <c r="B25" s="163" t="s">
        <v>223</v>
      </c>
      <c r="C25" s="139">
        <v>114948673.84999999</v>
      </c>
      <c r="D25" s="164"/>
      <c r="E25" s="140"/>
    </row>
    <row r="26" spans="1:5" x14ac:dyDescent="0.2">
      <c r="A26" s="137">
        <v>1236</v>
      </c>
      <c r="B26" s="163" t="s">
        <v>224</v>
      </c>
      <c r="C26" s="139">
        <v>0</v>
      </c>
      <c r="D26" s="164"/>
      <c r="E26" s="140"/>
    </row>
    <row r="27" spans="1:5" x14ac:dyDescent="0.2">
      <c r="A27" s="137">
        <v>1239</v>
      </c>
      <c r="B27" s="163" t="s">
        <v>225</v>
      </c>
      <c r="C27" s="139">
        <v>0</v>
      </c>
      <c r="D27" s="164"/>
      <c r="E27" s="140"/>
    </row>
    <row r="28" spans="1:5" x14ac:dyDescent="0.2">
      <c r="A28" s="137">
        <v>1240</v>
      </c>
      <c r="B28" s="163" t="s">
        <v>226</v>
      </c>
      <c r="C28" s="139">
        <f>SUM(C29:C36)</f>
        <v>57011812.940000013</v>
      </c>
      <c r="D28" s="164"/>
      <c r="E28" s="140"/>
    </row>
    <row r="29" spans="1:5" x14ac:dyDescent="0.2">
      <c r="A29" s="137">
        <v>1241</v>
      </c>
      <c r="B29" s="163" t="s">
        <v>227</v>
      </c>
      <c r="C29" s="139">
        <v>8005648</v>
      </c>
      <c r="D29" s="164"/>
      <c r="E29" s="140"/>
    </row>
    <row r="30" spans="1:5" x14ac:dyDescent="0.2">
      <c r="A30" s="137">
        <v>1242</v>
      </c>
      <c r="B30" s="163" t="s">
        <v>228</v>
      </c>
      <c r="C30" s="139">
        <v>2788091.97</v>
      </c>
      <c r="D30" s="164"/>
      <c r="E30" s="140"/>
    </row>
    <row r="31" spans="1:5" x14ac:dyDescent="0.2">
      <c r="A31" s="137">
        <v>1243</v>
      </c>
      <c r="B31" s="163" t="s">
        <v>229</v>
      </c>
      <c r="C31" s="139">
        <v>182385.9</v>
      </c>
      <c r="D31" s="164"/>
      <c r="E31" s="140"/>
    </row>
    <row r="32" spans="1:5" x14ac:dyDescent="0.2">
      <c r="A32" s="137">
        <v>1244</v>
      </c>
      <c r="B32" s="163" t="s">
        <v>230</v>
      </c>
      <c r="C32" s="139">
        <v>35792762.140000001</v>
      </c>
      <c r="D32" s="164"/>
      <c r="E32" s="140"/>
    </row>
    <row r="33" spans="1:5" x14ac:dyDescent="0.2">
      <c r="A33" s="137">
        <v>1245</v>
      </c>
      <c r="B33" s="163" t="s">
        <v>231</v>
      </c>
      <c r="C33" s="139">
        <v>552154.02</v>
      </c>
      <c r="D33" s="164"/>
      <c r="E33" s="140"/>
    </row>
    <row r="34" spans="1:5" x14ac:dyDescent="0.2">
      <c r="A34" s="137">
        <v>1246</v>
      </c>
      <c r="B34" s="163" t="s">
        <v>232</v>
      </c>
      <c r="C34" s="139">
        <v>9645770.9100000001</v>
      </c>
      <c r="D34" s="164"/>
      <c r="E34" s="140"/>
    </row>
    <row r="35" spans="1:5" x14ac:dyDescent="0.2">
      <c r="A35" s="137">
        <v>1247</v>
      </c>
      <c r="B35" s="163" t="s">
        <v>233</v>
      </c>
      <c r="C35" s="139">
        <v>45000</v>
      </c>
      <c r="D35" s="164"/>
      <c r="E35" s="140"/>
    </row>
    <row r="36" spans="1:5" x14ac:dyDescent="0.2">
      <c r="A36" s="137">
        <v>1248</v>
      </c>
      <c r="B36" s="163" t="s">
        <v>234</v>
      </c>
      <c r="C36" s="139">
        <v>0</v>
      </c>
      <c r="D36" s="164"/>
      <c r="E36" s="140"/>
    </row>
    <row r="37" spans="1:5" x14ac:dyDescent="0.2">
      <c r="A37" s="137">
        <v>1250</v>
      </c>
      <c r="B37" s="163" t="s">
        <v>236</v>
      </c>
      <c r="C37" s="139">
        <f>SUM(C38:C42)</f>
        <v>2265880</v>
      </c>
      <c r="D37" s="164"/>
      <c r="E37" s="140"/>
    </row>
    <row r="38" spans="1:5" x14ac:dyDescent="0.2">
      <c r="A38" s="137">
        <v>1251</v>
      </c>
      <c r="B38" s="163" t="s">
        <v>237</v>
      </c>
      <c r="C38" s="139">
        <v>1132880</v>
      </c>
      <c r="D38" s="164"/>
      <c r="E38" s="140"/>
    </row>
    <row r="39" spans="1:5" x14ac:dyDescent="0.2">
      <c r="A39" s="137">
        <v>1252</v>
      </c>
      <c r="B39" s="163" t="s">
        <v>238</v>
      </c>
      <c r="C39" s="139">
        <v>0</v>
      </c>
      <c r="D39" s="164"/>
      <c r="E39" s="140"/>
    </row>
    <row r="40" spans="1:5" x14ac:dyDescent="0.2">
      <c r="A40" s="137">
        <v>1253</v>
      </c>
      <c r="B40" s="163" t="s">
        <v>239</v>
      </c>
      <c r="C40" s="139">
        <v>1125000</v>
      </c>
      <c r="D40" s="164"/>
      <c r="E40" s="140"/>
    </row>
    <row r="41" spans="1:5" x14ac:dyDescent="0.2">
      <c r="A41" s="137">
        <v>1254</v>
      </c>
      <c r="B41" s="163" t="s">
        <v>240</v>
      </c>
      <c r="C41" s="139">
        <v>8000</v>
      </c>
      <c r="D41" s="164"/>
      <c r="E41" s="140"/>
    </row>
    <row r="42" spans="1:5" x14ac:dyDescent="0.2">
      <c r="A42" s="137">
        <v>1259</v>
      </c>
      <c r="B42" s="163" t="s">
        <v>241</v>
      </c>
      <c r="C42" s="139">
        <v>0</v>
      </c>
      <c r="D42" s="164"/>
      <c r="E42" s="140"/>
    </row>
    <row r="43" spans="1:5" x14ac:dyDescent="0.2">
      <c r="A43" s="106"/>
      <c r="B43" s="97"/>
      <c r="C43" s="165"/>
      <c r="D43" s="97"/>
      <c r="E43" s="98"/>
    </row>
    <row r="44" spans="1:5" x14ac:dyDescent="0.2">
      <c r="A44" s="96"/>
      <c r="B44" s="97"/>
      <c r="C44" s="132"/>
      <c r="D44" s="97"/>
      <c r="E44" s="98"/>
    </row>
    <row r="45" spans="1:5" x14ac:dyDescent="0.2">
      <c r="A45" s="102" t="s">
        <v>181</v>
      </c>
      <c r="B45" s="100"/>
      <c r="C45" s="100"/>
      <c r="D45" s="100"/>
      <c r="E45" s="101"/>
    </row>
    <row r="46" spans="1:5" x14ac:dyDescent="0.2">
      <c r="A46" s="103" t="s">
        <v>147</v>
      </c>
      <c r="B46" s="104" t="s">
        <v>144</v>
      </c>
      <c r="C46" s="104" t="s">
        <v>540</v>
      </c>
      <c r="D46" s="104" t="s">
        <v>174</v>
      </c>
      <c r="E46" s="105"/>
    </row>
    <row r="47" spans="1:5" x14ac:dyDescent="0.2">
      <c r="A47" s="137">
        <v>5500</v>
      </c>
      <c r="B47" s="138" t="s">
        <v>433</v>
      </c>
      <c r="C47" s="139">
        <f>C48+C57+C60+C66+C68+C70</f>
        <v>0</v>
      </c>
      <c r="D47" s="139">
        <f>D48+D57+D60+D66+D68+D70</f>
        <v>0</v>
      </c>
      <c r="E47" s="140"/>
    </row>
    <row r="48" spans="1:5" x14ac:dyDescent="0.2">
      <c r="A48" s="137">
        <v>5510</v>
      </c>
      <c r="B48" s="138" t="s">
        <v>434</v>
      </c>
      <c r="C48" s="139">
        <f>SUM(C49:C56)</f>
        <v>0</v>
      </c>
      <c r="D48" s="139">
        <f>SUM(D49:D56)</f>
        <v>0</v>
      </c>
      <c r="E48" s="140"/>
    </row>
    <row r="49" spans="1:5" x14ac:dyDescent="0.2">
      <c r="A49" s="137">
        <v>5511</v>
      </c>
      <c r="B49" s="138" t="s">
        <v>435</v>
      </c>
      <c r="C49" s="139">
        <v>0</v>
      </c>
      <c r="D49" s="139">
        <v>0</v>
      </c>
      <c r="E49" s="140"/>
    </row>
    <row r="50" spans="1:5" x14ac:dyDescent="0.2">
      <c r="A50" s="137">
        <v>5512</v>
      </c>
      <c r="B50" s="138" t="s">
        <v>436</v>
      </c>
      <c r="C50" s="139">
        <v>0</v>
      </c>
      <c r="D50" s="139">
        <v>0</v>
      </c>
      <c r="E50" s="140"/>
    </row>
    <row r="51" spans="1:5" x14ac:dyDescent="0.2">
      <c r="A51" s="137">
        <v>5513</v>
      </c>
      <c r="B51" s="138" t="s">
        <v>437</v>
      </c>
      <c r="C51" s="139">
        <v>0</v>
      </c>
      <c r="D51" s="139">
        <v>0</v>
      </c>
      <c r="E51" s="140"/>
    </row>
    <row r="52" spans="1:5" x14ac:dyDescent="0.2">
      <c r="A52" s="137">
        <v>5514</v>
      </c>
      <c r="B52" s="138" t="s">
        <v>438</v>
      </c>
      <c r="C52" s="139">
        <v>0</v>
      </c>
      <c r="D52" s="139">
        <v>0</v>
      </c>
      <c r="E52" s="140"/>
    </row>
    <row r="53" spans="1:5" x14ac:dyDescent="0.2">
      <c r="A53" s="137">
        <v>5515</v>
      </c>
      <c r="B53" s="138" t="s">
        <v>439</v>
      </c>
      <c r="C53" s="139">
        <v>0</v>
      </c>
      <c r="D53" s="139">
        <v>0</v>
      </c>
      <c r="E53" s="140"/>
    </row>
    <row r="54" spans="1:5" x14ac:dyDescent="0.2">
      <c r="A54" s="137">
        <v>5516</v>
      </c>
      <c r="B54" s="138" t="s">
        <v>440</v>
      </c>
      <c r="C54" s="139">
        <v>0</v>
      </c>
      <c r="D54" s="139">
        <v>0</v>
      </c>
      <c r="E54" s="140"/>
    </row>
    <row r="55" spans="1:5" x14ac:dyDescent="0.2">
      <c r="A55" s="137">
        <v>5517</v>
      </c>
      <c r="B55" s="138" t="s">
        <v>441</v>
      </c>
      <c r="C55" s="139">
        <v>0</v>
      </c>
      <c r="D55" s="139">
        <v>0</v>
      </c>
      <c r="E55" s="140"/>
    </row>
    <row r="56" spans="1:5" x14ac:dyDescent="0.2">
      <c r="A56" s="137">
        <v>5518</v>
      </c>
      <c r="B56" s="138" t="s">
        <v>92</v>
      </c>
      <c r="C56" s="139">
        <v>0</v>
      </c>
      <c r="D56" s="139">
        <v>0</v>
      </c>
      <c r="E56" s="140"/>
    </row>
    <row r="57" spans="1:5" x14ac:dyDescent="0.2">
      <c r="A57" s="137">
        <v>5520</v>
      </c>
      <c r="B57" s="138" t="s">
        <v>91</v>
      </c>
      <c r="C57" s="139">
        <f>SUM(C58:C59)</f>
        <v>0</v>
      </c>
      <c r="D57" s="139">
        <f>SUM(D58:D59)</f>
        <v>0</v>
      </c>
      <c r="E57" s="140"/>
    </row>
    <row r="58" spans="1:5" x14ac:dyDescent="0.2">
      <c r="A58" s="137">
        <v>5521</v>
      </c>
      <c r="B58" s="138" t="s">
        <v>442</v>
      </c>
      <c r="C58" s="139">
        <v>0</v>
      </c>
      <c r="D58" s="139">
        <v>0</v>
      </c>
      <c r="E58" s="140"/>
    </row>
    <row r="59" spans="1:5" x14ac:dyDescent="0.2">
      <c r="A59" s="137">
        <v>5522</v>
      </c>
      <c r="B59" s="138" t="s">
        <v>443</v>
      </c>
      <c r="C59" s="139">
        <v>0</v>
      </c>
      <c r="D59" s="139">
        <v>0</v>
      </c>
      <c r="E59" s="140"/>
    </row>
    <row r="60" spans="1:5" x14ac:dyDescent="0.2">
      <c r="A60" s="137">
        <v>5530</v>
      </c>
      <c r="B60" s="138" t="s">
        <v>444</v>
      </c>
      <c r="C60" s="139">
        <f>SUM(C61:C65)</f>
        <v>0</v>
      </c>
      <c r="D60" s="139">
        <f>SUM(D61:D65)</f>
        <v>0</v>
      </c>
      <c r="E60" s="140"/>
    </row>
    <row r="61" spans="1:5" x14ac:dyDescent="0.2">
      <c r="A61" s="137">
        <v>5531</v>
      </c>
      <c r="B61" s="138" t="s">
        <v>445</v>
      </c>
      <c r="C61" s="139">
        <v>0</v>
      </c>
      <c r="D61" s="139">
        <v>0</v>
      </c>
      <c r="E61" s="140"/>
    </row>
    <row r="62" spans="1:5" x14ac:dyDescent="0.2">
      <c r="A62" s="137">
        <v>5532</v>
      </c>
      <c r="B62" s="138" t="s">
        <v>446</v>
      </c>
      <c r="C62" s="139">
        <v>0</v>
      </c>
      <c r="D62" s="139">
        <v>0</v>
      </c>
      <c r="E62" s="140"/>
    </row>
    <row r="63" spans="1:5" x14ac:dyDescent="0.2">
      <c r="A63" s="137">
        <v>5533</v>
      </c>
      <c r="B63" s="138" t="s">
        <v>447</v>
      </c>
      <c r="C63" s="139">
        <v>0</v>
      </c>
      <c r="D63" s="139">
        <v>0</v>
      </c>
      <c r="E63" s="140"/>
    </row>
    <row r="64" spans="1:5" x14ac:dyDescent="0.2">
      <c r="A64" s="137">
        <v>5534</v>
      </c>
      <c r="B64" s="138" t="s">
        <v>448</v>
      </c>
      <c r="C64" s="139">
        <v>0</v>
      </c>
      <c r="D64" s="139">
        <v>0</v>
      </c>
      <c r="E64" s="140"/>
    </row>
    <row r="65" spans="1:5" x14ac:dyDescent="0.2">
      <c r="A65" s="137">
        <v>5535</v>
      </c>
      <c r="B65" s="138" t="s">
        <v>449</v>
      </c>
      <c r="C65" s="139">
        <v>0</v>
      </c>
      <c r="D65" s="139">
        <v>0</v>
      </c>
      <c r="E65" s="140"/>
    </row>
    <row r="66" spans="1:5" x14ac:dyDescent="0.2">
      <c r="A66" s="137">
        <v>5540</v>
      </c>
      <c r="B66" s="138" t="s">
        <v>450</v>
      </c>
      <c r="C66" s="139">
        <f>SUM(C67)</f>
        <v>0</v>
      </c>
      <c r="D66" s="139">
        <f>SUM(D67)</f>
        <v>0</v>
      </c>
      <c r="E66" s="140"/>
    </row>
    <row r="67" spans="1:5" x14ac:dyDescent="0.2">
      <c r="A67" s="137">
        <v>5541</v>
      </c>
      <c r="B67" s="138" t="s">
        <v>450</v>
      </c>
      <c r="C67" s="139">
        <v>0</v>
      </c>
      <c r="D67" s="139">
        <v>0</v>
      </c>
      <c r="E67" s="140"/>
    </row>
    <row r="68" spans="1:5" x14ac:dyDescent="0.2">
      <c r="A68" s="137">
        <v>5550</v>
      </c>
      <c r="B68" s="138" t="s">
        <v>451</v>
      </c>
      <c r="C68" s="139">
        <f>SUM(C69)</f>
        <v>0</v>
      </c>
      <c r="D68" s="139">
        <f>SUM(D69)</f>
        <v>0</v>
      </c>
      <c r="E68" s="140"/>
    </row>
    <row r="69" spans="1:5" x14ac:dyDescent="0.2">
      <c r="A69" s="137">
        <v>5551</v>
      </c>
      <c r="B69" s="138" t="s">
        <v>451</v>
      </c>
      <c r="C69" s="139">
        <v>0</v>
      </c>
      <c r="D69" s="139">
        <v>0</v>
      </c>
      <c r="E69" s="140"/>
    </row>
    <row r="70" spans="1:5" x14ac:dyDescent="0.2">
      <c r="A70" s="137">
        <v>5590</v>
      </c>
      <c r="B70" s="138" t="s">
        <v>452</v>
      </c>
      <c r="C70" s="139">
        <f>SUM(C71:C78)</f>
        <v>0</v>
      </c>
      <c r="D70" s="139">
        <f>SUM(D71:D78)</f>
        <v>0</v>
      </c>
      <c r="E70" s="140"/>
    </row>
    <row r="71" spans="1:5" x14ac:dyDescent="0.2">
      <c r="A71" s="137">
        <v>5591</v>
      </c>
      <c r="B71" s="138" t="s">
        <v>453</v>
      </c>
      <c r="C71" s="139">
        <v>0</v>
      </c>
      <c r="D71" s="139">
        <v>0</v>
      </c>
      <c r="E71" s="140"/>
    </row>
    <row r="72" spans="1:5" x14ac:dyDescent="0.2">
      <c r="A72" s="137">
        <v>5592</v>
      </c>
      <c r="B72" s="138" t="s">
        <v>454</v>
      </c>
      <c r="C72" s="139">
        <v>0</v>
      </c>
      <c r="D72" s="139">
        <v>0</v>
      </c>
      <c r="E72" s="140"/>
    </row>
    <row r="73" spans="1:5" x14ac:dyDescent="0.2">
      <c r="A73" s="137">
        <v>5593</v>
      </c>
      <c r="B73" s="138" t="s">
        <v>455</v>
      </c>
      <c r="C73" s="139">
        <v>0</v>
      </c>
      <c r="D73" s="139">
        <v>0</v>
      </c>
      <c r="E73" s="140"/>
    </row>
    <row r="74" spans="1:5" x14ac:dyDescent="0.2">
      <c r="A74" s="137">
        <v>5594</v>
      </c>
      <c r="B74" s="138" t="s">
        <v>456</v>
      </c>
      <c r="C74" s="139">
        <v>0</v>
      </c>
      <c r="D74" s="139">
        <v>0</v>
      </c>
      <c r="E74" s="140"/>
    </row>
    <row r="75" spans="1:5" x14ac:dyDescent="0.2">
      <c r="A75" s="137">
        <v>5595</v>
      </c>
      <c r="B75" s="138" t="s">
        <v>457</v>
      </c>
      <c r="C75" s="139">
        <v>0</v>
      </c>
      <c r="D75" s="139">
        <v>0</v>
      </c>
      <c r="E75" s="140"/>
    </row>
    <row r="76" spans="1:5" x14ac:dyDescent="0.2">
      <c r="A76" s="137">
        <v>5596</v>
      </c>
      <c r="B76" s="138" t="s">
        <v>350</v>
      </c>
      <c r="C76" s="139">
        <v>0</v>
      </c>
      <c r="D76" s="139">
        <v>0</v>
      </c>
      <c r="E76" s="140"/>
    </row>
    <row r="77" spans="1:5" x14ac:dyDescent="0.2">
      <c r="A77" s="137">
        <v>5597</v>
      </c>
      <c r="B77" s="138" t="s">
        <v>458</v>
      </c>
      <c r="C77" s="139">
        <v>0</v>
      </c>
      <c r="D77" s="139">
        <v>0</v>
      </c>
      <c r="E77" s="140"/>
    </row>
    <row r="78" spans="1:5" x14ac:dyDescent="0.2">
      <c r="A78" s="137">
        <v>5599</v>
      </c>
      <c r="B78" s="138" t="s">
        <v>459</v>
      </c>
      <c r="C78" s="139">
        <v>0</v>
      </c>
      <c r="D78" s="139">
        <v>0</v>
      </c>
      <c r="E78" s="140"/>
    </row>
    <row r="79" spans="1:5" x14ac:dyDescent="0.2">
      <c r="A79" s="137">
        <v>5600</v>
      </c>
      <c r="B79" s="138" t="s">
        <v>90</v>
      </c>
      <c r="C79" s="139">
        <f>C80</f>
        <v>0</v>
      </c>
      <c r="D79" s="139">
        <f>SUM(D80:D81)</f>
        <v>0</v>
      </c>
      <c r="E79" s="140"/>
    </row>
    <row r="80" spans="1:5" x14ac:dyDescent="0.2">
      <c r="A80" s="137">
        <v>5610</v>
      </c>
      <c r="B80" s="138" t="s">
        <v>460</v>
      </c>
      <c r="C80" s="139">
        <f>C81</f>
        <v>0</v>
      </c>
      <c r="D80" s="139">
        <v>0</v>
      </c>
      <c r="E80" s="140"/>
    </row>
    <row r="81" spans="1:5" x14ac:dyDescent="0.2">
      <c r="A81" s="137">
        <v>5611</v>
      </c>
      <c r="B81" s="138" t="s">
        <v>461</v>
      </c>
      <c r="C81" s="139">
        <v>0</v>
      </c>
      <c r="D81" s="139">
        <v>0</v>
      </c>
      <c r="E81" s="140"/>
    </row>
    <row r="82" spans="1:5" x14ac:dyDescent="0.2">
      <c r="A82" s="108"/>
      <c r="B82" s="109"/>
      <c r="C82" s="109"/>
      <c r="D82" s="109"/>
      <c r="E82" s="110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dataValidations count="2">
    <dataValidation allowBlank="1" showInputMessage="1" showErrorMessage="1" prompt="Importe final del periodo que corresponde la información financiera trimestral que se presenta." sqref="C7 C19 C46" xr:uid="{00000000-0002-0000-0400-000000000000}"/>
    <dataValidation allowBlank="1" showInputMessage="1" showErrorMessage="1" prompt="Saldo al 31 de diciembre del año anterior que se presenta" sqref="D7 D46" xr:uid="{00000000-0002-0000-0400-000001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showGridLines="0" topLeftCell="A2" zoomScale="71" zoomScaleNormal="71" workbookViewId="0">
      <selection activeCell="A4" sqref="A4:D4"/>
    </sheetView>
  </sheetViews>
  <sheetFormatPr baseColWidth="10" defaultColWidth="11.44140625" defaultRowHeight="10.199999999999999" x14ac:dyDescent="0.2"/>
  <cols>
    <col min="1" max="1" width="5.33203125" style="39" customWidth="1"/>
    <col min="2" max="2" width="63.109375" style="39" customWidth="1"/>
    <col min="3" max="3" width="15.5546875" style="39" customWidth="1"/>
    <col min="4" max="4" width="17.5546875" style="39" customWidth="1"/>
    <col min="5" max="16384" width="11.44140625" style="39"/>
  </cols>
  <sheetData>
    <row r="1" spans="1:4" s="37" customFormat="1" ht="18.899999999999999" customHeight="1" x14ac:dyDescent="0.3">
      <c r="A1" s="213" t="str">
        <f>'Notas a los Edos Financieros'!B1</f>
        <v>Municipio de Comonfort, Guanajuato</v>
      </c>
      <c r="B1" s="214"/>
      <c r="C1" s="214"/>
      <c r="D1" s="215"/>
    </row>
    <row r="2" spans="1:4" s="37" customFormat="1" ht="18.899999999999999" customHeight="1" x14ac:dyDescent="0.3">
      <c r="A2" s="216" t="s">
        <v>492</v>
      </c>
      <c r="B2" s="217"/>
      <c r="C2" s="217"/>
      <c r="D2" s="218"/>
    </row>
    <row r="3" spans="1:4" s="37" customFormat="1" ht="18.899999999999999" customHeight="1" x14ac:dyDescent="0.3">
      <c r="A3" s="216" t="str">
        <f>'Notas a los Edos Financieros'!B3</f>
        <v>Correspondiente del 1 de Enero al 30 de Septiembre del 2021</v>
      </c>
      <c r="B3" s="217"/>
      <c r="C3" s="217"/>
      <c r="D3" s="218"/>
    </row>
    <row r="4" spans="1:4" s="40" customFormat="1" ht="18.899999999999999" customHeight="1" x14ac:dyDescent="0.2">
      <c r="A4" s="219" t="s">
        <v>488</v>
      </c>
      <c r="B4" s="220"/>
      <c r="C4" s="220"/>
      <c r="D4" s="221"/>
    </row>
    <row r="5" spans="1:4" s="38" customFormat="1" x14ac:dyDescent="0.2">
      <c r="A5" s="41"/>
      <c r="B5" s="42"/>
      <c r="C5" s="42"/>
      <c r="D5" s="89"/>
    </row>
    <row r="6" spans="1:4" x14ac:dyDescent="0.2">
      <c r="A6" s="152" t="s">
        <v>96</v>
      </c>
      <c r="B6" s="152"/>
      <c r="C6" s="43"/>
      <c r="D6" s="153">
        <v>218681613.61000001</v>
      </c>
    </row>
    <row r="7" spans="1:4" x14ac:dyDescent="0.2">
      <c r="A7" s="83"/>
      <c r="B7" s="44"/>
      <c r="C7" s="45"/>
      <c r="D7" s="90"/>
    </row>
    <row r="8" spans="1:4" x14ac:dyDescent="0.2">
      <c r="A8" s="46" t="s">
        <v>95</v>
      </c>
      <c r="B8" s="47"/>
      <c r="C8" s="48"/>
      <c r="D8" s="49">
        <f>SUM(C9:C14)</f>
        <v>0</v>
      </c>
    </row>
    <row r="9" spans="1:4" x14ac:dyDescent="0.2">
      <c r="A9" s="188" t="s">
        <v>577</v>
      </c>
      <c r="B9" s="191" t="s">
        <v>333</v>
      </c>
      <c r="C9" s="51">
        <v>0</v>
      </c>
      <c r="D9" s="91"/>
    </row>
    <row r="10" spans="1:4" x14ac:dyDescent="0.2">
      <c r="A10" s="189" t="s">
        <v>578</v>
      </c>
      <c r="B10" s="192" t="s">
        <v>583</v>
      </c>
      <c r="C10" s="51">
        <v>0</v>
      </c>
      <c r="D10" s="92"/>
    </row>
    <row r="11" spans="1:4" x14ac:dyDescent="0.2">
      <c r="A11" s="189" t="s">
        <v>579</v>
      </c>
      <c r="B11" s="192" t="s">
        <v>342</v>
      </c>
      <c r="C11" s="51">
        <v>0</v>
      </c>
      <c r="D11" s="92"/>
    </row>
    <row r="12" spans="1:4" x14ac:dyDescent="0.2">
      <c r="A12" s="189" t="s">
        <v>580</v>
      </c>
      <c r="B12" s="192" t="s">
        <v>343</v>
      </c>
      <c r="C12" s="51">
        <v>0</v>
      </c>
      <c r="D12" s="92"/>
    </row>
    <row r="13" spans="1:4" x14ac:dyDescent="0.2">
      <c r="A13" s="189" t="s">
        <v>581</v>
      </c>
      <c r="B13" s="192" t="s">
        <v>345</v>
      </c>
      <c r="C13" s="51">
        <v>0</v>
      </c>
      <c r="D13" s="92"/>
    </row>
    <row r="14" spans="1:4" x14ac:dyDescent="0.2">
      <c r="A14" s="190" t="s">
        <v>582</v>
      </c>
      <c r="B14" s="193" t="s">
        <v>584</v>
      </c>
      <c r="C14" s="51">
        <v>0</v>
      </c>
      <c r="D14" s="92"/>
    </row>
    <row r="15" spans="1:4" x14ac:dyDescent="0.2">
      <c r="A15" s="83"/>
      <c r="B15" s="52"/>
      <c r="C15" s="53"/>
      <c r="D15" s="93"/>
    </row>
    <row r="16" spans="1:4" x14ac:dyDescent="0.2">
      <c r="A16" s="46" t="s">
        <v>94</v>
      </c>
      <c r="B16" s="47"/>
      <c r="C16" s="48"/>
      <c r="D16" s="49">
        <f>SUM(C17:C19)</f>
        <v>0</v>
      </c>
    </row>
    <row r="17" spans="1:4" x14ac:dyDescent="0.2">
      <c r="A17" s="194">
        <v>3.1</v>
      </c>
      <c r="B17" s="192" t="s">
        <v>585</v>
      </c>
      <c r="C17" s="51">
        <v>0</v>
      </c>
      <c r="D17" s="91"/>
    </row>
    <row r="18" spans="1:4" x14ac:dyDescent="0.2">
      <c r="A18" s="195">
        <v>3.2</v>
      </c>
      <c r="B18" s="192" t="s">
        <v>586</v>
      </c>
      <c r="C18" s="51">
        <v>0</v>
      </c>
      <c r="D18" s="92"/>
    </row>
    <row r="19" spans="1:4" x14ac:dyDescent="0.2">
      <c r="A19" s="195">
        <v>3.3</v>
      </c>
      <c r="B19" s="193" t="s">
        <v>587</v>
      </c>
      <c r="C19" s="51">
        <v>0</v>
      </c>
      <c r="D19" s="92"/>
    </row>
    <row r="20" spans="1:4" x14ac:dyDescent="0.2">
      <c r="A20" s="83"/>
      <c r="B20" s="54"/>
      <c r="C20" s="55"/>
      <c r="D20" s="93"/>
    </row>
    <row r="21" spans="1:4" x14ac:dyDescent="0.2">
      <c r="A21" s="152" t="s">
        <v>93</v>
      </c>
      <c r="B21" s="152"/>
      <c r="C21" s="56"/>
      <c r="D21" s="153">
        <f>+D6+D8-D16</f>
        <v>218681613.61000001</v>
      </c>
    </row>
    <row r="22" spans="1:4" x14ac:dyDescent="0.2">
      <c r="A22" s="83"/>
      <c r="B22" s="84"/>
      <c r="C22" s="84"/>
      <c r="D22" s="94"/>
    </row>
    <row r="23" spans="1:4" x14ac:dyDescent="0.2">
      <c r="A23" s="86"/>
      <c r="B23" s="87"/>
      <c r="C23" s="87"/>
      <c r="D23" s="95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1"/>
  <sheetViews>
    <sheetView showGridLines="0" zoomScale="77" zoomScaleNormal="77" workbookViewId="0">
      <selection activeCell="C18" sqref="C18"/>
    </sheetView>
  </sheetViews>
  <sheetFormatPr baseColWidth="10" defaultColWidth="11.44140625" defaultRowHeight="10.199999999999999" x14ac:dyDescent="0.2"/>
  <cols>
    <col min="1" max="1" width="5.109375" style="39" customWidth="1"/>
    <col min="2" max="2" width="62.109375" style="39" customWidth="1"/>
    <col min="3" max="3" width="17.5546875" style="39" customWidth="1"/>
    <col min="4" max="4" width="17.5546875" style="66" customWidth="1"/>
    <col min="5" max="5" width="11.6640625" style="39" bestFit="1" customWidth="1"/>
    <col min="6" max="16384" width="11.44140625" style="39"/>
  </cols>
  <sheetData>
    <row r="1" spans="1:4" s="57" customFormat="1" ht="18.899999999999999" customHeight="1" x14ac:dyDescent="0.3">
      <c r="A1" s="222" t="str">
        <f>'Notas a los Edos Financieros'!B1</f>
        <v>Municipio de Comonfort, Guanajuato</v>
      </c>
      <c r="B1" s="223"/>
      <c r="C1" s="223"/>
      <c r="D1" s="224"/>
    </row>
    <row r="2" spans="1:4" s="57" customFormat="1" ht="18.899999999999999" customHeight="1" x14ac:dyDescent="0.3">
      <c r="A2" s="225" t="s">
        <v>493</v>
      </c>
      <c r="B2" s="226"/>
      <c r="C2" s="226"/>
      <c r="D2" s="227"/>
    </row>
    <row r="3" spans="1:4" s="57" customFormat="1" ht="18.899999999999999" customHeight="1" x14ac:dyDescent="0.3">
      <c r="A3" s="225" t="str">
        <f>'Notas a los Edos Financieros'!B3</f>
        <v>Correspondiente del 1 de Enero al 30 de Septiembre del 2021</v>
      </c>
      <c r="B3" s="226"/>
      <c r="C3" s="226"/>
      <c r="D3" s="227"/>
    </row>
    <row r="4" spans="1:4" s="58" customFormat="1" x14ac:dyDescent="0.2">
      <c r="A4" s="228"/>
      <c r="B4" s="229"/>
      <c r="C4" s="229"/>
      <c r="D4" s="230"/>
    </row>
    <row r="5" spans="1:4" x14ac:dyDescent="0.2">
      <c r="A5" s="152" t="s">
        <v>100</v>
      </c>
      <c r="B5" s="154"/>
      <c r="C5" s="59"/>
      <c r="D5" s="155">
        <v>192741578.06999999</v>
      </c>
    </row>
    <row r="6" spans="1:4" x14ac:dyDescent="0.2">
      <c r="A6" s="50"/>
      <c r="B6" s="44"/>
      <c r="C6" s="60"/>
      <c r="D6" s="79"/>
    </row>
    <row r="7" spans="1:4" x14ac:dyDescent="0.2">
      <c r="A7" s="46" t="s">
        <v>99</v>
      </c>
      <c r="B7" s="61"/>
      <c r="C7" s="59"/>
      <c r="D7" s="62">
        <f>SUM(C8:C28)</f>
        <v>61041107.459999993</v>
      </c>
    </row>
    <row r="8" spans="1:4" x14ac:dyDescent="0.2">
      <c r="A8" s="183">
        <v>2.1</v>
      </c>
      <c r="B8" s="185" t="s">
        <v>365</v>
      </c>
      <c r="C8" s="187">
        <v>0</v>
      </c>
      <c r="D8" s="80"/>
    </row>
    <row r="9" spans="1:4" x14ac:dyDescent="0.2">
      <c r="A9" s="183">
        <v>2.2000000000000002</v>
      </c>
      <c r="B9" s="185" t="s">
        <v>362</v>
      </c>
      <c r="C9" s="187">
        <v>0</v>
      </c>
      <c r="D9" s="81"/>
    </row>
    <row r="10" spans="1:4" x14ac:dyDescent="0.2">
      <c r="A10" s="184">
        <v>2.2999999999999998</v>
      </c>
      <c r="B10" s="186" t="s">
        <v>227</v>
      </c>
      <c r="C10" s="187">
        <v>529743.92000000004</v>
      </c>
      <c r="D10" s="81"/>
    </row>
    <row r="11" spans="1:4" x14ac:dyDescent="0.2">
      <c r="A11" s="184">
        <v>2.4</v>
      </c>
      <c r="B11" s="186" t="s">
        <v>228</v>
      </c>
      <c r="C11" s="187">
        <v>8990</v>
      </c>
      <c r="D11" s="81"/>
    </row>
    <row r="12" spans="1:4" x14ac:dyDescent="0.2">
      <c r="A12" s="184">
        <v>2.5</v>
      </c>
      <c r="B12" s="186" t="s">
        <v>229</v>
      </c>
      <c r="C12" s="187">
        <v>43895</v>
      </c>
      <c r="D12" s="81"/>
    </row>
    <row r="13" spans="1:4" x14ac:dyDescent="0.2">
      <c r="A13" s="184">
        <v>2.6</v>
      </c>
      <c r="B13" s="186" t="s">
        <v>230</v>
      </c>
      <c r="C13" s="187">
        <v>1293400</v>
      </c>
      <c r="D13" s="81"/>
    </row>
    <row r="14" spans="1:4" x14ac:dyDescent="0.2">
      <c r="A14" s="184">
        <v>2.7</v>
      </c>
      <c r="B14" s="186" t="s">
        <v>231</v>
      </c>
      <c r="C14" s="187">
        <v>0</v>
      </c>
      <c r="D14" s="81"/>
    </row>
    <row r="15" spans="1:4" x14ac:dyDescent="0.2">
      <c r="A15" s="184">
        <v>2.8</v>
      </c>
      <c r="B15" s="186" t="s">
        <v>232</v>
      </c>
      <c r="C15" s="187">
        <v>746135.2</v>
      </c>
      <c r="D15" s="81"/>
    </row>
    <row r="16" spans="1:4" x14ac:dyDescent="0.2">
      <c r="A16" s="184">
        <v>2.9</v>
      </c>
      <c r="B16" s="186" t="s">
        <v>234</v>
      </c>
      <c r="C16" s="187">
        <v>0</v>
      </c>
      <c r="D16" s="81"/>
    </row>
    <row r="17" spans="1:4" x14ac:dyDescent="0.2">
      <c r="A17" s="184" t="s">
        <v>544</v>
      </c>
      <c r="B17" s="186" t="s">
        <v>556</v>
      </c>
      <c r="C17" s="187">
        <v>1847613.65</v>
      </c>
      <c r="D17" s="81"/>
    </row>
    <row r="18" spans="1:4" x14ac:dyDescent="0.2">
      <c r="A18" s="184" t="s">
        <v>545</v>
      </c>
      <c r="B18" s="186" t="s">
        <v>236</v>
      </c>
      <c r="C18" s="187">
        <v>0</v>
      </c>
      <c r="D18" s="81"/>
    </row>
    <row r="19" spans="1:4" x14ac:dyDescent="0.2">
      <c r="A19" s="184" t="s">
        <v>546</v>
      </c>
      <c r="B19" s="186" t="s">
        <v>557</v>
      </c>
      <c r="C19" s="187">
        <v>56020187.689999998</v>
      </c>
      <c r="D19" s="81"/>
    </row>
    <row r="20" spans="1:4" x14ac:dyDescent="0.2">
      <c r="A20" s="184" t="s">
        <v>547</v>
      </c>
      <c r="B20" s="186" t="s">
        <v>558</v>
      </c>
      <c r="C20" s="187">
        <v>0</v>
      </c>
      <c r="D20" s="81"/>
    </row>
    <row r="21" spans="1:4" x14ac:dyDescent="0.2">
      <c r="A21" s="184" t="s">
        <v>548</v>
      </c>
      <c r="B21" s="186" t="s">
        <v>559</v>
      </c>
      <c r="C21" s="187">
        <v>0</v>
      </c>
      <c r="D21" s="81"/>
    </row>
    <row r="22" spans="1:4" x14ac:dyDescent="0.2">
      <c r="A22" s="184" t="s">
        <v>549</v>
      </c>
      <c r="B22" s="186" t="s">
        <v>560</v>
      </c>
      <c r="C22" s="187">
        <v>0</v>
      </c>
      <c r="D22" s="81"/>
    </row>
    <row r="23" spans="1:4" x14ac:dyDescent="0.2">
      <c r="A23" s="184" t="s">
        <v>550</v>
      </c>
      <c r="B23" s="186" t="s">
        <v>561</v>
      </c>
      <c r="C23" s="187">
        <v>0</v>
      </c>
      <c r="D23" s="81"/>
    </row>
    <row r="24" spans="1:4" x14ac:dyDescent="0.2">
      <c r="A24" s="184" t="s">
        <v>551</v>
      </c>
      <c r="B24" s="186" t="s">
        <v>562</v>
      </c>
      <c r="C24" s="187">
        <v>0</v>
      </c>
      <c r="D24" s="81"/>
    </row>
    <row r="25" spans="1:4" x14ac:dyDescent="0.2">
      <c r="A25" s="184" t="s">
        <v>552</v>
      </c>
      <c r="B25" s="186" t="s">
        <v>563</v>
      </c>
      <c r="C25" s="187">
        <v>0</v>
      </c>
      <c r="D25" s="81"/>
    </row>
    <row r="26" spans="1:4" x14ac:dyDescent="0.2">
      <c r="A26" s="184" t="s">
        <v>553</v>
      </c>
      <c r="B26" s="186" t="s">
        <v>564</v>
      </c>
      <c r="C26" s="187">
        <v>551142</v>
      </c>
      <c r="D26" s="81"/>
    </row>
    <row r="27" spans="1:4" x14ac:dyDescent="0.2">
      <c r="A27" s="184" t="s">
        <v>554</v>
      </c>
      <c r="B27" s="186" t="s">
        <v>565</v>
      </c>
      <c r="C27" s="187">
        <v>0</v>
      </c>
      <c r="D27" s="81"/>
    </row>
    <row r="28" spans="1:4" x14ac:dyDescent="0.2">
      <c r="A28" s="184" t="s">
        <v>555</v>
      </c>
      <c r="B28" s="185" t="s">
        <v>566</v>
      </c>
      <c r="C28" s="187">
        <v>0</v>
      </c>
      <c r="D28" s="81"/>
    </row>
    <row r="29" spans="1:4" x14ac:dyDescent="0.2">
      <c r="A29" s="50"/>
      <c r="B29" s="63"/>
      <c r="C29" s="64"/>
      <c r="D29" s="82"/>
    </row>
    <row r="30" spans="1:4" x14ac:dyDescent="0.2">
      <c r="A30" s="46" t="s">
        <v>98</v>
      </c>
      <c r="B30" s="61"/>
      <c r="C30" s="65"/>
      <c r="D30" s="62">
        <f>SUM(C31:C37)</f>
        <v>0</v>
      </c>
    </row>
    <row r="31" spans="1:4" x14ac:dyDescent="0.2">
      <c r="A31" s="184" t="s">
        <v>567</v>
      </c>
      <c r="B31" s="186" t="s">
        <v>434</v>
      </c>
      <c r="C31" s="78">
        <v>0</v>
      </c>
      <c r="D31" s="80"/>
    </row>
    <row r="32" spans="1:4" x14ac:dyDescent="0.2">
      <c r="A32" s="184" t="s">
        <v>568</v>
      </c>
      <c r="B32" s="186" t="s">
        <v>91</v>
      </c>
      <c r="C32" s="127">
        <v>0</v>
      </c>
      <c r="D32" s="81"/>
    </row>
    <row r="33" spans="1:5" x14ac:dyDescent="0.2">
      <c r="A33" s="184" t="s">
        <v>569</v>
      </c>
      <c r="B33" s="186" t="s">
        <v>444</v>
      </c>
      <c r="C33" s="127">
        <v>0</v>
      </c>
      <c r="D33" s="81"/>
    </row>
    <row r="34" spans="1:5" x14ac:dyDescent="0.2">
      <c r="A34" s="184" t="s">
        <v>570</v>
      </c>
      <c r="B34" s="186" t="s">
        <v>574</v>
      </c>
      <c r="C34" s="127">
        <v>0</v>
      </c>
      <c r="D34" s="81"/>
    </row>
    <row r="35" spans="1:5" x14ac:dyDescent="0.2">
      <c r="A35" s="184" t="s">
        <v>571</v>
      </c>
      <c r="B35" s="186" t="s">
        <v>575</v>
      </c>
      <c r="C35" s="127">
        <v>0</v>
      </c>
      <c r="D35" s="81"/>
    </row>
    <row r="36" spans="1:5" x14ac:dyDescent="0.2">
      <c r="A36" s="184" t="s">
        <v>572</v>
      </c>
      <c r="B36" s="186" t="s">
        <v>452</v>
      </c>
      <c r="C36" s="128">
        <v>0</v>
      </c>
      <c r="D36" s="81"/>
    </row>
    <row r="37" spans="1:5" x14ac:dyDescent="0.2">
      <c r="A37" s="184" t="s">
        <v>573</v>
      </c>
      <c r="B37" s="185" t="s">
        <v>576</v>
      </c>
      <c r="C37" s="78">
        <v>0</v>
      </c>
      <c r="D37" s="81"/>
    </row>
    <row r="38" spans="1:5" x14ac:dyDescent="0.2">
      <c r="A38" s="50"/>
      <c r="B38" s="63"/>
      <c r="C38" s="64"/>
      <c r="D38" s="82"/>
    </row>
    <row r="39" spans="1:5" x14ac:dyDescent="0.2">
      <c r="A39" s="154" t="s">
        <v>97</v>
      </c>
      <c r="B39" s="154"/>
      <c r="C39" s="59"/>
      <c r="D39" s="155">
        <f>+D5-D7+D30</f>
        <v>131700470.61</v>
      </c>
      <c r="E39" s="66"/>
    </row>
    <row r="40" spans="1:5" x14ac:dyDescent="0.2">
      <c r="A40" s="83"/>
      <c r="B40" s="84"/>
      <c r="C40" s="84"/>
      <c r="D40" s="85"/>
      <c r="E40" s="66"/>
    </row>
    <row r="41" spans="1:5" x14ac:dyDescent="0.2">
      <c r="A41" s="86"/>
      <c r="B41" s="87"/>
      <c r="C41" s="87"/>
      <c r="D41" s="88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A1 B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9"/>
  <sheetViews>
    <sheetView topLeftCell="B1" workbookViewId="0">
      <selection activeCell="A3" sqref="A3:J3"/>
    </sheetView>
  </sheetViews>
  <sheetFormatPr baseColWidth="10" defaultColWidth="9.109375" defaultRowHeight="10.199999999999999" x14ac:dyDescent="0.2"/>
  <cols>
    <col min="1" max="1" width="6.44140625" style="35" customWidth="1"/>
    <col min="2" max="2" width="56.88671875" style="35" customWidth="1"/>
    <col min="3" max="3" width="12.6640625" style="35" customWidth="1"/>
    <col min="4" max="4" width="16.44140625" style="35" bestFit="1" customWidth="1"/>
    <col min="5" max="5" width="16.5546875" style="35" bestFit="1" customWidth="1"/>
    <col min="6" max="6" width="9.44140625" style="35" bestFit="1" customWidth="1"/>
    <col min="7" max="7" width="12.88671875" style="35" customWidth="1"/>
    <col min="8" max="8" width="4.5546875" style="35" bestFit="1" customWidth="1"/>
    <col min="9" max="9" width="10.109375" style="35" customWidth="1"/>
    <col min="10" max="10" width="11.44140625" style="35" customWidth="1"/>
    <col min="11" max="16384" width="9.109375" style="35"/>
  </cols>
  <sheetData>
    <row r="1" spans="1:10" ht="18.899999999999999" customHeight="1" x14ac:dyDescent="0.2">
      <c r="A1" s="207" t="str">
        <f>'Notas a los Edos Financieros'!B1</f>
        <v>Municipio de Comonfort, Guanajuato</v>
      </c>
      <c r="B1" s="208"/>
      <c r="C1" s="208"/>
      <c r="D1" s="208"/>
      <c r="E1" s="208"/>
      <c r="F1" s="208"/>
      <c r="G1" s="208"/>
      <c r="H1" s="208"/>
      <c r="I1" s="208"/>
      <c r="J1" s="209"/>
    </row>
    <row r="2" spans="1:10" ht="18.899999999999999" customHeight="1" x14ac:dyDescent="0.2">
      <c r="A2" s="210" t="s">
        <v>494</v>
      </c>
      <c r="B2" s="211"/>
      <c r="C2" s="211"/>
      <c r="D2" s="211"/>
      <c r="E2" s="211"/>
      <c r="F2" s="211"/>
      <c r="G2" s="211"/>
      <c r="H2" s="211"/>
      <c r="I2" s="211"/>
      <c r="J2" s="212"/>
    </row>
    <row r="3" spans="1:10" ht="18.899999999999999" customHeight="1" x14ac:dyDescent="0.2">
      <c r="A3" s="231" t="str">
        <f>'Notas a los Edos Financieros'!B3</f>
        <v>Correspondiente del 1 de Enero al 30 de Septiembre del 2021</v>
      </c>
      <c r="B3" s="232"/>
      <c r="C3" s="232"/>
      <c r="D3" s="232"/>
      <c r="E3" s="232"/>
      <c r="F3" s="232"/>
      <c r="G3" s="232"/>
      <c r="H3" s="232"/>
      <c r="I3" s="232"/>
      <c r="J3" s="233"/>
    </row>
    <row r="4" spans="1:10" x14ac:dyDescent="0.2">
      <c r="A4" s="156" t="s">
        <v>184</v>
      </c>
      <c r="B4" s="157"/>
      <c r="C4" s="157"/>
      <c r="D4" s="157"/>
      <c r="E4" s="157"/>
      <c r="F4" s="157"/>
      <c r="G4" s="157"/>
      <c r="H4" s="157"/>
      <c r="I4" s="157"/>
      <c r="J4" s="158"/>
    </row>
    <row r="5" spans="1:10" x14ac:dyDescent="0.2">
      <c r="A5" s="96"/>
      <c r="B5" s="97"/>
      <c r="C5" s="97"/>
      <c r="D5" s="97"/>
      <c r="E5" s="97"/>
      <c r="F5" s="97"/>
      <c r="G5" s="97"/>
      <c r="H5" s="97"/>
      <c r="I5" s="97"/>
      <c r="J5" s="98"/>
    </row>
    <row r="6" spans="1:10" x14ac:dyDescent="0.2">
      <c r="A6" s="96"/>
      <c r="B6" s="97"/>
      <c r="C6" s="97"/>
      <c r="D6" s="97"/>
      <c r="E6" s="97"/>
      <c r="F6" s="97"/>
      <c r="G6" s="97"/>
      <c r="H6" s="97"/>
      <c r="I6" s="97"/>
      <c r="J6" s="98"/>
    </row>
    <row r="7" spans="1:10" x14ac:dyDescent="0.2">
      <c r="A7" s="169" t="s">
        <v>147</v>
      </c>
      <c r="B7" s="170" t="s">
        <v>489</v>
      </c>
      <c r="C7" s="170" t="s">
        <v>175</v>
      </c>
      <c r="D7" s="170" t="s">
        <v>490</v>
      </c>
      <c r="E7" s="170" t="s">
        <v>491</v>
      </c>
      <c r="F7" s="170" t="s">
        <v>174</v>
      </c>
      <c r="G7" s="170" t="s">
        <v>140</v>
      </c>
      <c r="H7" s="170" t="s">
        <v>177</v>
      </c>
      <c r="I7" s="170" t="s">
        <v>178</v>
      </c>
      <c r="J7" s="171" t="s">
        <v>179</v>
      </c>
    </row>
    <row r="8" spans="1:10" s="67" customFormat="1" x14ac:dyDescent="0.2">
      <c r="A8" s="125">
        <v>7000</v>
      </c>
      <c r="B8" s="111" t="s">
        <v>141</v>
      </c>
      <c r="C8" s="111"/>
      <c r="D8" s="111"/>
      <c r="E8" s="111"/>
      <c r="F8" s="111"/>
      <c r="G8" s="111"/>
      <c r="H8" s="111"/>
      <c r="I8" s="111"/>
      <c r="J8" s="126"/>
    </row>
    <row r="9" spans="1:10" x14ac:dyDescent="0.2">
      <c r="A9" s="96">
        <v>7110</v>
      </c>
      <c r="B9" s="97" t="s">
        <v>140</v>
      </c>
      <c r="C9" s="107">
        <v>0</v>
      </c>
      <c r="D9" s="107">
        <v>0</v>
      </c>
      <c r="E9" s="107">
        <v>0</v>
      </c>
      <c r="F9" s="107">
        <v>0</v>
      </c>
      <c r="G9" s="97"/>
      <c r="H9" s="97"/>
      <c r="I9" s="97"/>
      <c r="J9" s="98"/>
    </row>
    <row r="10" spans="1:10" x14ac:dyDescent="0.2">
      <c r="A10" s="96">
        <v>7120</v>
      </c>
      <c r="B10" s="97" t="s">
        <v>139</v>
      </c>
      <c r="C10" s="107">
        <v>0</v>
      </c>
      <c r="D10" s="107">
        <v>0</v>
      </c>
      <c r="E10" s="107">
        <v>0</v>
      </c>
      <c r="F10" s="107">
        <v>0</v>
      </c>
      <c r="G10" s="97"/>
      <c r="H10" s="97"/>
      <c r="I10" s="97"/>
      <c r="J10" s="98"/>
    </row>
    <row r="11" spans="1:10" x14ac:dyDescent="0.2">
      <c r="A11" s="96">
        <v>7130</v>
      </c>
      <c r="B11" s="97" t="s">
        <v>138</v>
      </c>
      <c r="C11" s="107">
        <v>0</v>
      </c>
      <c r="D11" s="107">
        <v>0</v>
      </c>
      <c r="E11" s="107">
        <v>0</v>
      </c>
      <c r="F11" s="107">
        <v>0</v>
      </c>
      <c r="G11" s="97"/>
      <c r="H11" s="97"/>
      <c r="I11" s="97"/>
      <c r="J11" s="98"/>
    </row>
    <row r="12" spans="1:10" x14ac:dyDescent="0.2">
      <c r="A12" s="96">
        <v>7140</v>
      </c>
      <c r="B12" s="97" t="s">
        <v>137</v>
      </c>
      <c r="C12" s="107">
        <v>0</v>
      </c>
      <c r="D12" s="107">
        <v>0</v>
      </c>
      <c r="E12" s="107">
        <v>0</v>
      </c>
      <c r="F12" s="107">
        <v>0</v>
      </c>
      <c r="G12" s="97"/>
      <c r="H12" s="97"/>
      <c r="I12" s="97"/>
      <c r="J12" s="98"/>
    </row>
    <row r="13" spans="1:10" x14ac:dyDescent="0.2">
      <c r="A13" s="96">
        <v>7150</v>
      </c>
      <c r="B13" s="97" t="s">
        <v>136</v>
      </c>
      <c r="C13" s="107">
        <v>0</v>
      </c>
      <c r="D13" s="107">
        <v>0</v>
      </c>
      <c r="E13" s="107">
        <v>0</v>
      </c>
      <c r="F13" s="107">
        <v>0</v>
      </c>
      <c r="G13" s="97"/>
      <c r="H13" s="97"/>
      <c r="I13" s="97"/>
      <c r="J13" s="98"/>
    </row>
    <row r="14" spans="1:10" x14ac:dyDescent="0.2">
      <c r="A14" s="96">
        <v>7160</v>
      </c>
      <c r="B14" s="97" t="s">
        <v>135</v>
      </c>
      <c r="C14" s="107">
        <v>0</v>
      </c>
      <c r="D14" s="107">
        <v>0</v>
      </c>
      <c r="E14" s="107">
        <v>0</v>
      </c>
      <c r="F14" s="107">
        <v>0</v>
      </c>
      <c r="G14" s="97"/>
      <c r="H14" s="97"/>
      <c r="I14" s="97"/>
      <c r="J14" s="98"/>
    </row>
    <row r="15" spans="1:10" x14ac:dyDescent="0.2">
      <c r="A15" s="96">
        <v>7210</v>
      </c>
      <c r="B15" s="97" t="s">
        <v>134</v>
      </c>
      <c r="C15" s="107">
        <v>0</v>
      </c>
      <c r="D15" s="107">
        <v>0</v>
      </c>
      <c r="E15" s="107">
        <v>0</v>
      </c>
      <c r="F15" s="107">
        <v>0</v>
      </c>
      <c r="G15" s="97"/>
      <c r="H15" s="97"/>
      <c r="I15" s="97"/>
      <c r="J15" s="98"/>
    </row>
    <row r="16" spans="1:10" x14ac:dyDescent="0.2">
      <c r="A16" s="96">
        <v>7220</v>
      </c>
      <c r="B16" s="97" t="s">
        <v>133</v>
      </c>
      <c r="C16" s="107">
        <v>0</v>
      </c>
      <c r="D16" s="107">
        <v>0</v>
      </c>
      <c r="E16" s="107">
        <v>0</v>
      </c>
      <c r="F16" s="107">
        <v>0</v>
      </c>
      <c r="G16" s="97"/>
      <c r="H16" s="97"/>
      <c r="I16" s="97"/>
      <c r="J16" s="98"/>
    </row>
    <row r="17" spans="1:10" x14ac:dyDescent="0.2">
      <c r="A17" s="96">
        <v>7230</v>
      </c>
      <c r="B17" s="97" t="s">
        <v>132</v>
      </c>
      <c r="C17" s="107">
        <v>0</v>
      </c>
      <c r="D17" s="107">
        <v>0</v>
      </c>
      <c r="E17" s="107">
        <v>0</v>
      </c>
      <c r="F17" s="107">
        <v>0</v>
      </c>
      <c r="G17" s="97"/>
      <c r="H17" s="97"/>
      <c r="I17" s="97"/>
      <c r="J17" s="98"/>
    </row>
    <row r="18" spans="1:10" x14ac:dyDescent="0.2">
      <c r="A18" s="96">
        <v>7240</v>
      </c>
      <c r="B18" s="97" t="s">
        <v>131</v>
      </c>
      <c r="C18" s="107">
        <v>0</v>
      </c>
      <c r="D18" s="107">
        <v>0</v>
      </c>
      <c r="E18" s="107">
        <v>0</v>
      </c>
      <c r="F18" s="107">
        <v>0</v>
      </c>
      <c r="G18" s="97"/>
      <c r="H18" s="97"/>
      <c r="I18" s="97"/>
      <c r="J18" s="98"/>
    </row>
    <row r="19" spans="1:10" x14ac:dyDescent="0.2">
      <c r="A19" s="96">
        <v>7250</v>
      </c>
      <c r="B19" s="97" t="s">
        <v>130</v>
      </c>
      <c r="C19" s="107">
        <v>0</v>
      </c>
      <c r="D19" s="107">
        <v>0</v>
      </c>
      <c r="E19" s="107">
        <v>0</v>
      </c>
      <c r="F19" s="107">
        <v>0</v>
      </c>
      <c r="G19" s="97"/>
      <c r="H19" s="97"/>
      <c r="I19" s="97"/>
      <c r="J19" s="98"/>
    </row>
    <row r="20" spans="1:10" x14ac:dyDescent="0.2">
      <c r="A20" s="96">
        <v>7260</v>
      </c>
      <c r="B20" s="97" t="s">
        <v>129</v>
      </c>
      <c r="C20" s="107">
        <v>0</v>
      </c>
      <c r="D20" s="107">
        <v>0</v>
      </c>
      <c r="E20" s="107">
        <v>0</v>
      </c>
      <c r="F20" s="107">
        <v>0</v>
      </c>
      <c r="G20" s="97"/>
      <c r="H20" s="97"/>
      <c r="I20" s="97"/>
      <c r="J20" s="98"/>
    </row>
    <row r="21" spans="1:10" x14ac:dyDescent="0.2">
      <c r="A21" s="96">
        <v>7310</v>
      </c>
      <c r="B21" s="97" t="s">
        <v>128</v>
      </c>
      <c r="C21" s="107">
        <v>0</v>
      </c>
      <c r="D21" s="107">
        <v>0</v>
      </c>
      <c r="E21" s="107">
        <v>0</v>
      </c>
      <c r="F21" s="107">
        <v>0</v>
      </c>
      <c r="G21" s="97"/>
      <c r="H21" s="97"/>
      <c r="I21" s="97"/>
      <c r="J21" s="98"/>
    </row>
    <row r="22" spans="1:10" x14ac:dyDescent="0.2">
      <c r="A22" s="96">
        <v>7320</v>
      </c>
      <c r="B22" s="97" t="s">
        <v>127</v>
      </c>
      <c r="C22" s="107">
        <v>0</v>
      </c>
      <c r="D22" s="107">
        <v>0</v>
      </c>
      <c r="E22" s="107">
        <v>0</v>
      </c>
      <c r="F22" s="107">
        <v>0</v>
      </c>
      <c r="G22" s="97"/>
      <c r="H22" s="97"/>
      <c r="I22" s="97"/>
      <c r="J22" s="98"/>
    </row>
    <row r="23" spans="1:10" x14ac:dyDescent="0.2">
      <c r="A23" s="96">
        <v>7330</v>
      </c>
      <c r="B23" s="97" t="s">
        <v>126</v>
      </c>
      <c r="C23" s="107">
        <v>0</v>
      </c>
      <c r="D23" s="107">
        <v>0</v>
      </c>
      <c r="E23" s="107">
        <v>0</v>
      </c>
      <c r="F23" s="107">
        <v>0</v>
      </c>
      <c r="G23" s="97"/>
      <c r="H23" s="97"/>
      <c r="I23" s="97"/>
      <c r="J23" s="98"/>
    </row>
    <row r="24" spans="1:10" x14ac:dyDescent="0.2">
      <c r="A24" s="96">
        <v>7340</v>
      </c>
      <c r="B24" s="97" t="s">
        <v>125</v>
      </c>
      <c r="C24" s="107">
        <v>0</v>
      </c>
      <c r="D24" s="107">
        <v>0</v>
      </c>
      <c r="E24" s="107">
        <v>0</v>
      </c>
      <c r="F24" s="107">
        <v>0</v>
      </c>
      <c r="G24" s="97"/>
      <c r="H24" s="97"/>
      <c r="I24" s="97"/>
      <c r="J24" s="98"/>
    </row>
    <row r="25" spans="1:10" x14ac:dyDescent="0.2">
      <c r="A25" s="96">
        <v>7350</v>
      </c>
      <c r="B25" s="97" t="s">
        <v>124</v>
      </c>
      <c r="C25" s="107">
        <v>0</v>
      </c>
      <c r="D25" s="107">
        <v>0</v>
      </c>
      <c r="E25" s="107">
        <v>0</v>
      </c>
      <c r="F25" s="107">
        <v>0</v>
      </c>
      <c r="G25" s="97"/>
      <c r="H25" s="97"/>
      <c r="I25" s="97"/>
      <c r="J25" s="98"/>
    </row>
    <row r="26" spans="1:10" x14ac:dyDescent="0.2">
      <c r="A26" s="96">
        <v>7360</v>
      </c>
      <c r="B26" s="97" t="s">
        <v>123</v>
      </c>
      <c r="C26" s="107">
        <v>0</v>
      </c>
      <c r="D26" s="107">
        <v>0</v>
      </c>
      <c r="E26" s="107">
        <v>0</v>
      </c>
      <c r="F26" s="107">
        <v>0</v>
      </c>
      <c r="G26" s="97"/>
      <c r="H26" s="97"/>
      <c r="I26" s="97"/>
      <c r="J26" s="98"/>
    </row>
    <row r="27" spans="1:10" x14ac:dyDescent="0.2">
      <c r="A27" s="96">
        <v>7410</v>
      </c>
      <c r="B27" s="97" t="s">
        <v>122</v>
      </c>
      <c r="C27" s="107">
        <v>0</v>
      </c>
      <c r="D27" s="107">
        <v>0</v>
      </c>
      <c r="E27" s="107">
        <v>0</v>
      </c>
      <c r="F27" s="107">
        <v>0</v>
      </c>
      <c r="G27" s="97"/>
      <c r="H27" s="97"/>
      <c r="I27" s="97"/>
      <c r="J27" s="98"/>
    </row>
    <row r="28" spans="1:10" x14ac:dyDescent="0.2">
      <c r="A28" s="96">
        <v>7420</v>
      </c>
      <c r="B28" s="97" t="s">
        <v>121</v>
      </c>
      <c r="C28" s="107">
        <v>0</v>
      </c>
      <c r="D28" s="107">
        <v>0</v>
      </c>
      <c r="E28" s="107">
        <v>0</v>
      </c>
      <c r="F28" s="107">
        <v>0</v>
      </c>
      <c r="G28" s="97"/>
      <c r="H28" s="97"/>
      <c r="I28" s="97"/>
      <c r="J28" s="98"/>
    </row>
    <row r="29" spans="1:10" x14ac:dyDescent="0.2">
      <c r="A29" s="96">
        <v>7510</v>
      </c>
      <c r="B29" s="97" t="s">
        <v>120</v>
      </c>
      <c r="C29" s="107">
        <v>0</v>
      </c>
      <c r="D29" s="107">
        <v>0</v>
      </c>
      <c r="E29" s="107">
        <v>0</v>
      </c>
      <c r="F29" s="107">
        <v>0</v>
      </c>
      <c r="G29" s="97"/>
      <c r="H29" s="97"/>
      <c r="I29" s="97"/>
      <c r="J29" s="98"/>
    </row>
    <row r="30" spans="1:10" x14ac:dyDescent="0.2">
      <c r="A30" s="96">
        <v>7520</v>
      </c>
      <c r="B30" s="97" t="s">
        <v>119</v>
      </c>
      <c r="C30" s="107">
        <v>0</v>
      </c>
      <c r="D30" s="107">
        <v>0</v>
      </c>
      <c r="E30" s="107">
        <v>0</v>
      </c>
      <c r="F30" s="107">
        <v>0</v>
      </c>
      <c r="G30" s="97"/>
      <c r="H30" s="97"/>
      <c r="I30" s="97"/>
      <c r="J30" s="98"/>
    </row>
    <row r="31" spans="1:10" x14ac:dyDescent="0.2">
      <c r="A31" s="96">
        <v>7610</v>
      </c>
      <c r="B31" s="97" t="s">
        <v>118</v>
      </c>
      <c r="C31" s="107">
        <v>0</v>
      </c>
      <c r="D31" s="107">
        <v>0</v>
      </c>
      <c r="E31" s="107">
        <v>0</v>
      </c>
      <c r="F31" s="107">
        <v>0</v>
      </c>
      <c r="G31" s="97"/>
      <c r="H31" s="97"/>
      <c r="I31" s="97"/>
      <c r="J31" s="98"/>
    </row>
    <row r="32" spans="1:10" x14ac:dyDescent="0.2">
      <c r="A32" s="96">
        <v>7620</v>
      </c>
      <c r="B32" s="97" t="s">
        <v>117</v>
      </c>
      <c r="C32" s="107">
        <v>0</v>
      </c>
      <c r="D32" s="107">
        <v>0</v>
      </c>
      <c r="E32" s="107">
        <v>0</v>
      </c>
      <c r="F32" s="107">
        <v>0</v>
      </c>
      <c r="G32" s="97"/>
      <c r="H32" s="97"/>
      <c r="I32" s="97"/>
      <c r="J32" s="98"/>
    </row>
    <row r="33" spans="1:10" x14ac:dyDescent="0.2">
      <c r="A33" s="96">
        <v>7630</v>
      </c>
      <c r="B33" s="97" t="s">
        <v>116</v>
      </c>
      <c r="C33" s="107">
        <v>0</v>
      </c>
      <c r="D33" s="107">
        <v>0</v>
      </c>
      <c r="E33" s="107">
        <v>0</v>
      </c>
      <c r="F33" s="107">
        <v>0</v>
      </c>
      <c r="G33" s="97"/>
      <c r="H33" s="97"/>
      <c r="I33" s="97"/>
      <c r="J33" s="98"/>
    </row>
    <row r="34" spans="1:10" x14ac:dyDescent="0.2">
      <c r="A34" s="96">
        <v>7640</v>
      </c>
      <c r="B34" s="97" t="s">
        <v>115</v>
      </c>
      <c r="C34" s="107">
        <v>0</v>
      </c>
      <c r="D34" s="107">
        <v>0</v>
      </c>
      <c r="E34" s="107">
        <v>0</v>
      </c>
      <c r="F34" s="107">
        <v>0</v>
      </c>
      <c r="G34" s="97"/>
      <c r="H34" s="97"/>
      <c r="I34" s="97"/>
      <c r="J34" s="98"/>
    </row>
    <row r="35" spans="1:10" s="67" customFormat="1" x14ac:dyDescent="0.2">
      <c r="A35" s="125">
        <v>8000</v>
      </c>
      <c r="B35" s="111" t="s">
        <v>113</v>
      </c>
      <c r="C35" s="111"/>
      <c r="D35" s="111"/>
      <c r="E35" s="111"/>
      <c r="F35" s="111"/>
      <c r="G35" s="111"/>
      <c r="H35" s="111"/>
      <c r="I35" s="111"/>
      <c r="J35" s="126"/>
    </row>
    <row r="36" spans="1:10" x14ac:dyDescent="0.2">
      <c r="A36" s="96">
        <v>8110</v>
      </c>
      <c r="B36" s="97" t="s">
        <v>112</v>
      </c>
      <c r="C36" s="107">
        <v>0</v>
      </c>
      <c r="D36" s="107">
        <v>0</v>
      </c>
      <c r="E36" s="107">
        <v>0</v>
      </c>
      <c r="F36" s="107">
        <v>0</v>
      </c>
      <c r="G36" s="97"/>
      <c r="H36" s="97"/>
      <c r="I36" s="97"/>
      <c r="J36" s="98"/>
    </row>
    <row r="37" spans="1:10" x14ac:dyDescent="0.2">
      <c r="A37" s="96">
        <v>8120</v>
      </c>
      <c r="B37" s="97" t="s">
        <v>111</v>
      </c>
      <c r="C37" s="107">
        <v>0</v>
      </c>
      <c r="D37" s="107">
        <v>0</v>
      </c>
      <c r="E37" s="107">
        <v>0</v>
      </c>
      <c r="F37" s="107">
        <v>0</v>
      </c>
      <c r="G37" s="97"/>
      <c r="H37" s="97"/>
      <c r="I37" s="97"/>
      <c r="J37" s="98"/>
    </row>
    <row r="38" spans="1:10" x14ac:dyDescent="0.2">
      <c r="A38" s="96">
        <v>8130</v>
      </c>
      <c r="B38" s="97" t="s">
        <v>110</v>
      </c>
      <c r="C38" s="107">
        <v>0</v>
      </c>
      <c r="D38" s="107">
        <v>0</v>
      </c>
      <c r="E38" s="107">
        <v>0</v>
      </c>
      <c r="F38" s="107">
        <v>0</v>
      </c>
      <c r="G38" s="97"/>
      <c r="H38" s="97"/>
      <c r="I38" s="97"/>
      <c r="J38" s="98"/>
    </row>
    <row r="39" spans="1:10" x14ac:dyDescent="0.2">
      <c r="A39" s="96">
        <v>8140</v>
      </c>
      <c r="B39" s="97" t="s">
        <v>109</v>
      </c>
      <c r="C39" s="107">
        <v>0</v>
      </c>
      <c r="D39" s="107">
        <v>0</v>
      </c>
      <c r="E39" s="107">
        <v>0</v>
      </c>
      <c r="F39" s="107">
        <v>0</v>
      </c>
      <c r="G39" s="97"/>
      <c r="H39" s="97"/>
      <c r="I39" s="97"/>
      <c r="J39" s="98"/>
    </row>
    <row r="40" spans="1:10" x14ac:dyDescent="0.2">
      <c r="A40" s="96">
        <v>8150</v>
      </c>
      <c r="B40" s="97" t="s">
        <v>108</v>
      </c>
      <c r="C40" s="107">
        <v>0</v>
      </c>
      <c r="D40" s="107">
        <v>0</v>
      </c>
      <c r="E40" s="107">
        <v>0</v>
      </c>
      <c r="F40" s="107">
        <v>0</v>
      </c>
      <c r="G40" s="97"/>
      <c r="H40" s="97"/>
      <c r="I40" s="97"/>
      <c r="J40" s="98"/>
    </row>
    <row r="41" spans="1:10" x14ac:dyDescent="0.2">
      <c r="A41" s="96">
        <v>8210</v>
      </c>
      <c r="B41" s="97" t="s">
        <v>107</v>
      </c>
      <c r="C41" s="107">
        <v>0</v>
      </c>
      <c r="D41" s="107">
        <v>0</v>
      </c>
      <c r="E41" s="107">
        <v>0</v>
      </c>
      <c r="F41" s="107">
        <v>0</v>
      </c>
      <c r="G41" s="97"/>
      <c r="H41" s="97"/>
      <c r="I41" s="97"/>
      <c r="J41" s="98"/>
    </row>
    <row r="42" spans="1:10" x14ac:dyDescent="0.2">
      <c r="A42" s="96">
        <v>8220</v>
      </c>
      <c r="B42" s="97" t="s">
        <v>106</v>
      </c>
      <c r="C42" s="107">
        <v>0</v>
      </c>
      <c r="D42" s="107">
        <v>0</v>
      </c>
      <c r="E42" s="107">
        <v>0</v>
      </c>
      <c r="F42" s="107">
        <v>0</v>
      </c>
      <c r="G42" s="97"/>
      <c r="H42" s="97"/>
      <c r="I42" s="97"/>
      <c r="J42" s="98"/>
    </row>
    <row r="43" spans="1:10" x14ac:dyDescent="0.2">
      <c r="A43" s="96">
        <v>8230</v>
      </c>
      <c r="B43" s="97" t="s">
        <v>105</v>
      </c>
      <c r="C43" s="107">
        <v>0</v>
      </c>
      <c r="D43" s="107">
        <v>0</v>
      </c>
      <c r="E43" s="107">
        <v>0</v>
      </c>
      <c r="F43" s="107">
        <v>0</v>
      </c>
      <c r="G43" s="97"/>
      <c r="H43" s="97"/>
      <c r="I43" s="97"/>
      <c r="J43" s="98"/>
    </row>
    <row r="44" spans="1:10" x14ac:dyDescent="0.2">
      <c r="A44" s="96">
        <v>8240</v>
      </c>
      <c r="B44" s="97" t="s">
        <v>104</v>
      </c>
      <c r="C44" s="107">
        <v>0</v>
      </c>
      <c r="D44" s="107">
        <v>0</v>
      </c>
      <c r="E44" s="107">
        <v>0</v>
      </c>
      <c r="F44" s="107">
        <v>0</v>
      </c>
      <c r="G44" s="97"/>
      <c r="H44" s="97"/>
      <c r="I44" s="97"/>
      <c r="J44" s="98"/>
    </row>
    <row r="45" spans="1:10" x14ac:dyDescent="0.2">
      <c r="A45" s="96">
        <v>8250</v>
      </c>
      <c r="B45" s="97" t="s">
        <v>103</v>
      </c>
      <c r="C45" s="107">
        <v>0</v>
      </c>
      <c r="D45" s="107">
        <v>0</v>
      </c>
      <c r="E45" s="107">
        <v>0</v>
      </c>
      <c r="F45" s="107">
        <v>0</v>
      </c>
      <c r="G45" s="97"/>
      <c r="H45" s="97"/>
      <c r="I45" s="97"/>
      <c r="J45" s="98"/>
    </row>
    <row r="46" spans="1:10" x14ac:dyDescent="0.2">
      <c r="A46" s="96">
        <v>8260</v>
      </c>
      <c r="B46" s="97" t="s">
        <v>102</v>
      </c>
      <c r="C46" s="107">
        <v>0</v>
      </c>
      <c r="D46" s="107">
        <v>0</v>
      </c>
      <c r="E46" s="107">
        <v>0</v>
      </c>
      <c r="F46" s="107">
        <v>0</v>
      </c>
      <c r="G46" s="97"/>
      <c r="H46" s="97"/>
      <c r="I46" s="97"/>
      <c r="J46" s="98"/>
    </row>
    <row r="47" spans="1:10" x14ac:dyDescent="0.2">
      <c r="A47" s="96">
        <v>8270</v>
      </c>
      <c r="B47" s="97" t="s">
        <v>101</v>
      </c>
      <c r="C47" s="107">
        <v>0</v>
      </c>
      <c r="D47" s="107">
        <v>0</v>
      </c>
      <c r="E47" s="107">
        <v>0</v>
      </c>
      <c r="F47" s="107">
        <v>0</v>
      </c>
      <c r="G47" s="97"/>
      <c r="H47" s="97"/>
      <c r="I47" s="97"/>
      <c r="J47" s="98"/>
    </row>
    <row r="48" spans="1:10" x14ac:dyDescent="0.2">
      <c r="A48" s="96"/>
      <c r="B48" s="97"/>
      <c r="C48" s="97"/>
      <c r="D48" s="97"/>
      <c r="E48" s="97"/>
      <c r="F48" s="97"/>
      <c r="G48" s="97"/>
      <c r="H48" s="97"/>
      <c r="I48" s="97"/>
      <c r="J48" s="98"/>
    </row>
    <row r="49" spans="1:10" x14ac:dyDescent="0.2">
      <c r="A49" s="108"/>
      <c r="B49" s="109"/>
      <c r="C49" s="109"/>
      <c r="D49" s="109"/>
      <c r="E49" s="109"/>
      <c r="F49" s="109"/>
      <c r="G49" s="109"/>
      <c r="H49" s="109"/>
      <c r="I49" s="109"/>
      <c r="J49" s="110"/>
    </row>
  </sheetData>
  <sheetProtection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rintOptions horizontalCentered="1" verticalCentered="1"/>
  <pageMargins left="0.70866141732283472" right="0.70866141732283472" top="0.94488188976377963" bottom="0.94488188976377963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8"/>
  <sheetViews>
    <sheetView view="pageBreakPreview" topLeftCell="B14" zoomScaleNormal="100" zoomScaleSheetLayoutView="100" workbookViewId="0">
      <selection activeCell="A2" sqref="A2"/>
    </sheetView>
  </sheetViews>
  <sheetFormatPr baseColWidth="10" defaultColWidth="42.109375" defaultRowHeight="10.199999999999999" x14ac:dyDescent="0.2"/>
  <cols>
    <col min="1" max="2" width="42.109375" style="3"/>
    <col min="3" max="3" width="18.5546875" style="3" bestFit="1" customWidth="1"/>
    <col min="4" max="4" width="17" style="3" bestFit="1" customWidth="1"/>
    <col min="5" max="5" width="13.109375" style="3" customWidth="1"/>
    <col min="6" max="6" width="11.44140625" style="3"/>
    <col min="7" max="8" width="11.5546875" style="3" customWidth="1"/>
    <col min="9" max="16384" width="42.109375" style="3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6" customFormat="1" x14ac:dyDescent="0.2">
      <c r="A4" s="5" t="s">
        <v>35</v>
      </c>
    </row>
    <row r="5" spans="1:8" s="6" customFormat="1" ht="39.9" customHeight="1" x14ac:dyDescent="0.2">
      <c r="A5" s="234" t="s">
        <v>36</v>
      </c>
      <c r="B5" s="234"/>
      <c r="C5" s="234"/>
      <c r="D5" s="234"/>
      <c r="E5" s="234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37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9" t="s">
        <v>38</v>
      </c>
      <c r="B9" s="8"/>
      <c r="C9" s="8"/>
      <c r="D9" s="8"/>
    </row>
    <row r="10" spans="1:8" s="6" customFormat="1" ht="26.1" customHeight="1" x14ac:dyDescent="0.2">
      <c r="A10" s="23" t="s">
        <v>39</v>
      </c>
      <c r="B10" s="235" t="s">
        <v>40</v>
      </c>
      <c r="C10" s="235"/>
      <c r="D10" s="235"/>
      <c r="E10" s="235"/>
    </row>
    <row r="11" spans="1:8" s="6" customFormat="1" ht="12.9" customHeight="1" x14ac:dyDescent="0.2">
      <c r="A11" s="24" t="s">
        <v>41</v>
      </c>
      <c r="B11" s="24" t="s">
        <v>42</v>
      </c>
      <c r="C11" s="24"/>
      <c r="D11" s="24"/>
      <c r="E11" s="24"/>
    </row>
    <row r="12" spans="1:8" s="6" customFormat="1" ht="26.1" customHeight="1" x14ac:dyDescent="0.2">
      <c r="A12" s="24" t="s">
        <v>43</v>
      </c>
      <c r="B12" s="235" t="s">
        <v>44</v>
      </c>
      <c r="C12" s="235"/>
      <c r="D12" s="235"/>
      <c r="E12" s="235"/>
    </row>
    <row r="13" spans="1:8" s="6" customFormat="1" ht="26.1" customHeight="1" x14ac:dyDescent="0.2">
      <c r="A13" s="24" t="s">
        <v>45</v>
      </c>
      <c r="B13" s="235" t="s">
        <v>46</v>
      </c>
      <c r="C13" s="235"/>
      <c r="D13" s="235"/>
      <c r="E13" s="235"/>
    </row>
    <row r="14" spans="1:8" s="6" customFormat="1" ht="11.25" customHeight="1" x14ac:dyDescent="0.2">
      <c r="A14" s="8"/>
      <c r="B14" s="25"/>
      <c r="C14" s="25"/>
      <c r="D14" s="25"/>
      <c r="E14" s="25"/>
    </row>
    <row r="15" spans="1:8" s="6" customFormat="1" ht="26.1" customHeight="1" x14ac:dyDescent="0.2">
      <c r="A15" s="23" t="s">
        <v>47</v>
      </c>
      <c r="B15" s="24" t="s">
        <v>48</v>
      </c>
    </row>
    <row r="16" spans="1:8" s="6" customFormat="1" ht="12.9" customHeight="1" x14ac:dyDescent="0.2">
      <c r="A16" s="24" t="s">
        <v>49</v>
      </c>
    </row>
    <row r="17" spans="1:8" s="6" customFormat="1" x14ac:dyDescent="0.2">
      <c r="A17" s="8"/>
    </row>
    <row r="18" spans="1:8" s="6" customFormat="1" x14ac:dyDescent="0.2">
      <c r="A18" s="8" t="s">
        <v>50</v>
      </c>
      <c r="B18" s="8"/>
      <c r="C18" s="8"/>
      <c r="D18" s="8"/>
    </row>
    <row r="19" spans="1:8" s="6" customFormat="1" ht="12" x14ac:dyDescent="0.25">
      <c r="A19" s="26" t="s">
        <v>114</v>
      </c>
      <c r="B19" s="8"/>
      <c r="C19" s="8"/>
      <c r="D19" s="8"/>
    </row>
    <row r="20" spans="1:8" s="6" customFormat="1" x14ac:dyDescent="0.2">
      <c r="A20" s="8"/>
      <c r="B20" s="8"/>
      <c r="C20" s="8"/>
      <c r="D20" s="8"/>
    </row>
    <row r="21" spans="1:8" s="6" customFormat="1" x14ac:dyDescent="0.2">
      <c r="A21" s="9" t="s">
        <v>51</v>
      </c>
    </row>
    <row r="22" spans="1:8" s="6" customFormat="1" x14ac:dyDescent="0.2">
      <c r="B22" s="236" t="s">
        <v>52</v>
      </c>
      <c r="C22" s="236"/>
      <c r="D22" s="236"/>
      <c r="E22" s="236"/>
      <c r="H22" s="10"/>
    </row>
    <row r="23" spans="1:8" s="6" customFormat="1" ht="20.399999999999999" x14ac:dyDescent="0.2">
      <c r="A23" s="28" t="s">
        <v>147</v>
      </c>
      <c r="B23" s="29" t="s">
        <v>144</v>
      </c>
      <c r="C23" s="30" t="s">
        <v>175</v>
      </c>
      <c r="D23" s="30" t="s">
        <v>174</v>
      </c>
      <c r="E23" s="31" t="s">
        <v>140</v>
      </c>
      <c r="F23" s="31" t="s">
        <v>177</v>
      </c>
      <c r="G23" s="31" t="s">
        <v>178</v>
      </c>
      <c r="H23" s="31" t="s">
        <v>179</v>
      </c>
    </row>
    <row r="24" spans="1:8" s="6" customFormat="1" x14ac:dyDescent="0.2">
      <c r="A24" s="13" t="s">
        <v>53</v>
      </c>
      <c r="B24" s="14" t="s">
        <v>54</v>
      </c>
      <c r="C24" s="15"/>
      <c r="D24" s="12"/>
      <c r="E24" s="12"/>
      <c r="F24" s="12"/>
      <c r="G24" s="12"/>
      <c r="H24" s="12"/>
    </row>
    <row r="25" spans="1:8" s="6" customFormat="1" x14ac:dyDescent="0.2">
      <c r="A25" s="13" t="s">
        <v>55</v>
      </c>
      <c r="B25" s="14" t="s">
        <v>56</v>
      </c>
      <c r="C25" s="15"/>
      <c r="D25" s="12"/>
      <c r="E25" s="12"/>
      <c r="F25" s="12"/>
      <c r="G25" s="12"/>
      <c r="H25" s="12"/>
    </row>
    <row r="26" spans="1:8" s="6" customFormat="1" x14ac:dyDescent="0.2">
      <c r="A26" s="13" t="s">
        <v>57</v>
      </c>
      <c r="B26" s="14" t="s">
        <v>58</v>
      </c>
      <c r="C26" s="15"/>
      <c r="D26" s="12"/>
      <c r="E26" s="12"/>
      <c r="F26" s="12"/>
      <c r="G26" s="12"/>
      <c r="H26" s="12"/>
    </row>
    <row r="27" spans="1:8" s="6" customFormat="1" x14ac:dyDescent="0.2">
      <c r="A27" s="14" t="s">
        <v>59</v>
      </c>
      <c r="B27" s="14" t="s">
        <v>60</v>
      </c>
      <c r="C27" s="15"/>
      <c r="D27" s="12"/>
      <c r="E27" s="12"/>
      <c r="F27" s="12"/>
      <c r="G27" s="12"/>
      <c r="H27" s="12"/>
    </row>
    <row r="28" spans="1:8" s="6" customFormat="1" x14ac:dyDescent="0.2">
      <c r="A28" s="14" t="s">
        <v>61</v>
      </c>
      <c r="B28" s="14" t="s">
        <v>62</v>
      </c>
      <c r="C28" s="15"/>
      <c r="D28" s="12"/>
      <c r="E28" s="12"/>
      <c r="F28" s="12"/>
      <c r="G28" s="12"/>
      <c r="H28" s="12"/>
    </row>
    <row r="29" spans="1:8" s="6" customFormat="1" x14ac:dyDescent="0.2">
      <c r="A29" s="14" t="s">
        <v>63</v>
      </c>
      <c r="B29" s="14" t="s">
        <v>64</v>
      </c>
      <c r="C29" s="15"/>
      <c r="D29" s="12"/>
      <c r="E29" s="12"/>
      <c r="F29" s="12"/>
      <c r="G29" s="12"/>
      <c r="H29" s="12"/>
    </row>
    <row r="30" spans="1:8" s="6" customFormat="1" x14ac:dyDescent="0.2">
      <c r="A30" s="14" t="s">
        <v>65</v>
      </c>
      <c r="B30" s="14" t="s">
        <v>66</v>
      </c>
      <c r="C30" s="15"/>
      <c r="D30" s="12"/>
      <c r="E30" s="12"/>
      <c r="F30" s="12"/>
      <c r="G30" s="12"/>
      <c r="H30" s="12"/>
    </row>
    <row r="31" spans="1:8" s="6" customFormat="1" x14ac:dyDescent="0.2">
      <c r="A31" s="14" t="s">
        <v>67</v>
      </c>
      <c r="B31" s="14" t="s">
        <v>68</v>
      </c>
      <c r="C31" s="15"/>
      <c r="D31" s="12"/>
      <c r="E31" s="12"/>
      <c r="F31" s="12"/>
      <c r="G31" s="12"/>
      <c r="H31" s="12"/>
    </row>
    <row r="32" spans="1:8" s="6" customFormat="1" x14ac:dyDescent="0.2">
      <c r="A32" s="14" t="s">
        <v>69</v>
      </c>
      <c r="B32" s="14" t="s">
        <v>70</v>
      </c>
      <c r="C32" s="15"/>
      <c r="D32" s="12"/>
      <c r="E32" s="12"/>
      <c r="F32" s="12"/>
      <c r="G32" s="12"/>
      <c r="H32" s="12"/>
    </row>
    <row r="33" spans="1:8" s="6" customFormat="1" x14ac:dyDescent="0.2">
      <c r="A33" s="14" t="s">
        <v>71</v>
      </c>
      <c r="B33" s="14" t="s">
        <v>72</v>
      </c>
      <c r="C33" s="15"/>
      <c r="D33" s="12"/>
      <c r="E33" s="12"/>
      <c r="F33" s="12"/>
      <c r="G33" s="12"/>
      <c r="H33" s="12"/>
    </row>
    <row r="34" spans="1:8" s="6" customFormat="1" x14ac:dyDescent="0.2">
      <c r="A34" s="14" t="s">
        <v>73</v>
      </c>
      <c r="B34" s="14" t="s">
        <v>74</v>
      </c>
      <c r="C34" s="15"/>
      <c r="D34" s="12"/>
      <c r="E34" s="12"/>
      <c r="F34" s="12"/>
      <c r="G34" s="12"/>
      <c r="H34" s="12"/>
    </row>
    <row r="35" spans="1:8" s="6" customFormat="1" x14ac:dyDescent="0.2">
      <c r="A35" s="16" t="s">
        <v>75</v>
      </c>
      <c r="B35" s="16" t="s">
        <v>76</v>
      </c>
      <c r="C35" s="17"/>
      <c r="D35" s="11"/>
      <c r="E35" s="11"/>
      <c r="F35" s="11"/>
      <c r="G35" s="11"/>
      <c r="H35" s="11"/>
    </row>
    <row r="36" spans="1:8" s="6" customFormat="1" x14ac:dyDescent="0.2">
      <c r="A36" s="18" t="s">
        <v>77</v>
      </c>
      <c r="B36" s="18" t="s">
        <v>77</v>
      </c>
      <c r="C36" s="12"/>
      <c r="D36" s="12"/>
      <c r="E36" s="12"/>
      <c r="F36" s="12"/>
      <c r="G36" s="12"/>
      <c r="H36" s="12"/>
    </row>
    <row r="37" spans="1:8" s="6" customFormat="1" x14ac:dyDescent="0.2">
      <c r="B37" s="19" t="s">
        <v>78</v>
      </c>
      <c r="C37" s="20"/>
      <c r="D37" s="20"/>
      <c r="E37" s="20"/>
      <c r="F37" s="20"/>
      <c r="G37" s="20"/>
      <c r="H37" s="20"/>
    </row>
    <row r="38" spans="1:8" s="6" customFormat="1" ht="12" x14ac:dyDescent="0.25">
      <c r="A38" s="26" t="s">
        <v>114</v>
      </c>
      <c r="B38" s="21"/>
      <c r="C38" s="22"/>
      <c r="D38" s="22"/>
      <c r="E38" s="22"/>
      <c r="F38" s="10"/>
      <c r="G38" s="10"/>
      <c r="H38" s="10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Memoria (I)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2021-10-02T20:03:21Z</cp:lastPrinted>
  <dcterms:created xsi:type="dcterms:W3CDTF">2012-12-11T20:36:24Z</dcterms:created>
  <dcterms:modified xsi:type="dcterms:W3CDTF">2021-10-08T00:35:49Z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